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2\F22\"/>
    </mc:Choice>
  </mc:AlternateContent>
  <xr:revisionPtr revIDLastSave="0" documentId="13_ncr:1_{28AAEBAA-3F2A-4FEA-9BF0-BA2C4E702F32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(a)(i)(ii)" sheetId="53" r:id="rId4"/>
    <sheet name="Q6(b)(i)(ii)(iii)" sheetId="54" r:id="rId5"/>
    <sheet name="Case Study Exhibits --&gt;" sheetId="29" r:id="rId6"/>
    <sheet name="Big Ben Inc St 1.5 " sheetId="71" r:id="rId7"/>
    <sheet name="Big Ben BS 1.5" sheetId="72" r:id="rId8"/>
    <sheet name="Lyon Sect 2.11" sheetId="73" r:id="rId9"/>
    <sheet name="Pryde 6.9 PersAuto" sheetId="74" r:id="rId10"/>
    <sheet name="Pryde 6.9 PersProp" sheetId="75" r:id="rId11"/>
    <sheet name="Pryde 6.9 Commercial" sheetId="76" r:id="rId12"/>
    <sheet name="Pryde 6.9 WorkComp" sheetId="77" r:id="rId13"/>
    <sheet name="Pryde 6.9 Corp" sheetId="78" r:id="rId14"/>
    <sheet name="Pryde 6.9 Total" sheetId="79" r:id="rId15"/>
  </sheets>
  <externalReferences>
    <externalReference r:id="rId16"/>
    <externalReference r:id="rId17"/>
  </externalReferences>
  <definedNames>
    <definedName name="_xlnm._FilterDatabase" localSheetId="2" hidden="1">'Q2(a)(rank)'!$A$9:$C$9</definedName>
    <definedName name="BaseYear">#REF!</definedName>
    <definedName name="CognitiveLevels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54" l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B109" i="52"/>
  <c r="B108" i="52"/>
  <c r="B99" i="51"/>
  <c r="F97" i="51"/>
  <c r="I97" i="51" s="1"/>
  <c r="G96" i="51"/>
  <c r="F96" i="51"/>
  <c r="I96" i="51" s="1"/>
  <c r="F95" i="51"/>
  <c r="I95" i="51" s="1"/>
  <c r="G94" i="51"/>
  <c r="F94" i="51"/>
  <c r="I94" i="51" s="1"/>
  <c r="F93" i="51"/>
  <c r="I93" i="51" s="1"/>
  <c r="G92" i="51"/>
  <c r="F92" i="51"/>
  <c r="I92" i="51" s="1"/>
  <c r="F91" i="51"/>
  <c r="I91" i="51" s="1"/>
  <c r="G90" i="51"/>
  <c r="F90" i="51"/>
  <c r="I90" i="51" s="1"/>
  <c r="F89" i="51"/>
  <c r="I89" i="51" s="1"/>
  <c r="A89" i="51"/>
  <c r="A90" i="51" s="1"/>
  <c r="A91" i="51" s="1"/>
  <c r="A92" i="51" s="1"/>
  <c r="A93" i="51" s="1"/>
  <c r="A94" i="51" s="1"/>
  <c r="A95" i="51" s="1"/>
  <c r="A96" i="51" s="1"/>
  <c r="A97" i="51" s="1"/>
  <c r="G88" i="51"/>
  <c r="F88" i="51"/>
  <c r="I88" i="51" s="1"/>
  <c r="E87" i="51"/>
  <c r="B82" i="51"/>
  <c r="F80" i="51"/>
  <c r="I80" i="51" s="1"/>
  <c r="F79" i="51"/>
  <c r="I79" i="51" s="1"/>
  <c r="F78" i="51"/>
  <c r="I78" i="51" s="1"/>
  <c r="F77" i="51"/>
  <c r="I77" i="51" s="1"/>
  <c r="F76" i="51"/>
  <c r="I76" i="51" s="1"/>
  <c r="F75" i="51"/>
  <c r="I75" i="51" s="1"/>
  <c r="F74" i="51"/>
  <c r="I74" i="51" s="1"/>
  <c r="F73" i="51"/>
  <c r="I73" i="51" s="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B65" i="51"/>
  <c r="B107" i="52" s="1"/>
  <c r="I63" i="51"/>
  <c r="G63" i="51"/>
  <c r="F63" i="51"/>
  <c r="I62" i="51"/>
  <c r="G62" i="51"/>
  <c r="F62" i="51"/>
  <c r="I61" i="51"/>
  <c r="G61" i="51"/>
  <c r="F61" i="51"/>
  <c r="I60" i="51"/>
  <c r="G60" i="51"/>
  <c r="F60" i="51"/>
  <c r="I59" i="51"/>
  <c r="G59" i="51"/>
  <c r="F59" i="51"/>
  <c r="I58" i="51"/>
  <c r="G58" i="51"/>
  <c r="F58" i="51"/>
  <c r="I57" i="51"/>
  <c r="G57" i="51"/>
  <c r="F57" i="51"/>
  <c r="I56" i="51"/>
  <c r="G56" i="51"/>
  <c r="F56" i="51"/>
  <c r="I55" i="51"/>
  <c r="G55" i="51"/>
  <c r="F55" i="51"/>
  <c r="A55" i="51"/>
  <c r="A56" i="51" s="1"/>
  <c r="A57" i="51" s="1"/>
  <c r="A58" i="51" s="1"/>
  <c r="A59" i="51" s="1"/>
  <c r="A60" i="51" s="1"/>
  <c r="A61" i="51" s="1"/>
  <c r="A62" i="51" s="1"/>
  <c r="A63" i="51" s="1"/>
  <c r="I54" i="51"/>
  <c r="G54" i="51"/>
  <c r="F54" i="51"/>
  <c r="E53" i="51"/>
  <c r="B48" i="51"/>
  <c r="B106" i="52" s="1"/>
  <c r="I46" i="51"/>
  <c r="F46" i="51"/>
  <c r="G46" i="51" s="1"/>
  <c r="I45" i="51"/>
  <c r="F45" i="51"/>
  <c r="G45" i="51" s="1"/>
  <c r="I44" i="51"/>
  <c r="F44" i="51"/>
  <c r="G44" i="51" s="1"/>
  <c r="I43" i="51"/>
  <c r="F43" i="51"/>
  <c r="G43" i="51" s="1"/>
  <c r="I42" i="51"/>
  <c r="F42" i="51"/>
  <c r="G42" i="51" s="1"/>
  <c r="I41" i="51"/>
  <c r="F41" i="51"/>
  <c r="G41" i="51" s="1"/>
  <c r="I40" i="51"/>
  <c r="F40" i="51"/>
  <c r="G40" i="51" s="1"/>
  <c r="I39" i="5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I38" i="51"/>
  <c r="F38" i="51"/>
  <c r="G38" i="51" s="1"/>
  <c r="A38" i="51"/>
  <c r="I37" i="51"/>
  <c r="F37" i="51"/>
  <c r="G37" i="51" s="1"/>
  <c r="E36" i="51"/>
  <c r="B31" i="51"/>
  <c r="B105" i="52" s="1"/>
  <c r="F29" i="51"/>
  <c r="I29" i="51" s="1"/>
  <c r="F28" i="51"/>
  <c r="I28" i="51" s="1"/>
  <c r="F27" i="51"/>
  <c r="I27" i="51" s="1"/>
  <c r="F26" i="51"/>
  <c r="I26" i="51" s="1"/>
  <c r="F25" i="51"/>
  <c r="I25" i="51" s="1"/>
  <c r="F24" i="51"/>
  <c r="I24" i="51" s="1"/>
  <c r="F23" i="51"/>
  <c r="I23" i="51" s="1"/>
  <c r="F22" i="51"/>
  <c r="I22" i="51" s="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G71" i="51" l="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</calcChain>
</file>

<file path=xl/sharedStrings.xml><?xml version="1.0" encoding="utf-8"?>
<sst xmlns="http://schemas.openxmlformats.org/spreadsheetml/2006/main" count="443" uniqueCount="208">
  <si>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</si>
  <si>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</si>
  <si>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</si>
  <si>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</si>
  <si>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</si>
  <si>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</si>
  <si>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</si>
  <si>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</si>
  <si>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</si>
  <si>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</si>
  <si>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</si>
  <si>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</si>
  <si>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</si>
  <si>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</si>
  <si>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</si>
  <si>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</si>
  <si>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</si>
  <si>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</si>
  <si>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</si>
  <si>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</si>
  <si>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</si>
  <si>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</si>
  <si>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</si>
  <si>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</si>
  <si>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</si>
  <si>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</si>
  <si>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</si>
  <si>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</si>
  <si>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</si>
  <si>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</si>
  <si>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</si>
  <si>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</si>
  <si>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>Expenses</t>
  </si>
  <si>
    <t>Federal Income Tax</t>
  </si>
  <si>
    <t>Statutory Balance Sheet (000s)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</si>
  <si>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</si>
  <si>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</si>
  <si>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</si>
  <si>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</si>
  <si>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</si>
  <si>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</si>
  <si>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</si>
  <si>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</si>
  <si>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</si>
  <si>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</si>
  <si>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</si>
  <si>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</si>
  <si>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</si>
  <si>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</si>
  <si>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</si>
  <si>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</si>
  <si>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</si>
  <si>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</si>
  <si>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</si>
  <si>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</si>
  <si>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</si>
  <si>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</si>
  <si>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</si>
  <si>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</si>
  <si>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</si>
  <si>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</si>
  <si>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</si>
  <si>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</si>
  <si>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</si>
  <si>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</si>
  <si>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</si>
  <si>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</si>
  <si>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</si>
  <si>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</si>
  <si>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</si>
  <si>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</si>
  <si>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</si>
  <si>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</si>
  <si>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</si>
  <si>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</si>
  <si>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</si>
  <si>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</si>
  <si>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</si>
  <si>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</si>
  <si>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</si>
  <si>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</si>
  <si>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</si>
  <si>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</si>
  <si>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</si>
  <si>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</si>
  <si>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</si>
  <si>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</si>
  <si>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</si>
  <si>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</si>
  <si>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</si>
  <si>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</si>
  <si>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</si>
  <si>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</si>
  <si>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</si>
  <si>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</si>
  <si>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</si>
  <si>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</si>
  <si>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</si>
  <si>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</si>
  <si>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</si>
  <si>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</si>
  <si>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</si>
  <si>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</si>
  <si>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</si>
  <si>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</si>
  <si>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</si>
  <si>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</si>
  <si>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</si>
  <si>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</si>
  <si>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</si>
  <si>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</si>
  <si>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</si>
  <si>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</si>
  <si>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</si>
  <si>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</si>
  <si>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</si>
  <si>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</si>
  <si>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</si>
  <si>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</si>
  <si>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</si>
  <si>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</si>
  <si>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</si>
  <si>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</si>
  <si>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</si>
  <si>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</si>
  <si>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</si>
  <si>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</si>
  <si>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</si>
  <si>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</si>
  <si>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Other Liabilities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</si>
  <si>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</si>
  <si>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</si>
  <si>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</si>
  <si>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</si>
  <si>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</si>
  <si>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</si>
  <si>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</si>
  <si>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</si>
  <si>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</si>
  <si>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</si>
  <si>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</si>
  <si>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</si>
  <si>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</si>
  <si>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</si>
  <si>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</si>
  <si>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</si>
  <si>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</si>
  <si>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</si>
  <si>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</si>
  <si>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</si>
  <si>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</si>
  <si>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</si>
  <si>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</si>
  <si>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</si>
  <si>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</si>
  <si>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</si>
  <si>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</si>
  <si>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</si>
  <si>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</si>
  <si>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</si>
  <si>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</si>
  <si>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</si>
  <si>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</si>
  <si>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</si>
  <si>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</si>
  <si>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</si>
  <si>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</si>
  <si>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</si>
  <si>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</si>
  <si>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</si>
  <si>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</si>
  <si>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</si>
  <si>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</si>
  <si>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</si>
  <si>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</si>
  <si>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</si>
  <si>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</si>
  <si>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</si>
  <si>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</si>
  <si>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</si>
  <si>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</si>
  <si>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</si>
  <si>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</si>
  <si>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</si>
  <si>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</si>
  <si>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</si>
  <si>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</si>
  <si>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</si>
  <si>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</si>
  <si>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</si>
  <si>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</si>
  <si>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</si>
  <si>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</si>
  <si>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</si>
  <si>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</si>
  <si>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</si>
  <si>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Part b(iii)</t>
  </si>
  <si>
    <t>EVA for Auto</t>
  </si>
  <si>
    <t>EVA for Property</t>
  </si>
  <si>
    <t>PERSONAL AUTO</t>
  </si>
  <si>
    <t>PERSONAL PROPERTY</t>
  </si>
  <si>
    <t>COMMERCIAL MULTIPLE PERIL</t>
  </si>
  <si>
    <t>WORKERS COMPENSATION</t>
  </si>
  <si>
    <t>PRYDE CORPORATE</t>
  </si>
  <si>
    <t>Transfer from/(to) Lines</t>
  </si>
  <si>
    <t>Available Economic Capital</t>
  </si>
  <si>
    <t>RARORAC for Auto</t>
  </si>
  <si>
    <t>RARORAC for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</si>
</sst>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%"/>
    <numFmt numFmtId="171" formatCode="0.000"/>
    <numFmt numFmtId="172" formatCode="0.0000"/>
    <numFmt numFmtId="173" formatCode="0.00000"/>
    <numFmt numFmtId="174" formatCode="0_);\(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7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3" borderId="0" xfId="0" applyFont="1" applyFill="1"/>
    <xf numFmtId="0" fontId="13" fillId="0" borderId="0" xfId="0" applyFont="1"/>
    <xf numFmtId="0" fontId="14" fillId="0" borderId="0" xfId="0" applyFont="1"/>
    <xf numFmtId="0" fontId="5" fillId="5" borderId="40" xfId="0" applyFont="1" applyFill="1" applyBorder="1"/>
    <xf numFmtId="10" fontId="4" fillId="4" borderId="40" xfId="0" applyNumberFormat="1" applyFont="1" applyFill="1" applyBorder="1"/>
    <xf numFmtId="0" fontId="4" fillId="4" borderId="40" xfId="0" applyFont="1" applyFill="1" applyBorder="1"/>
    <xf numFmtId="3" fontId="4" fillId="4" borderId="40" xfId="0" applyNumberFormat="1" applyFont="1" applyFill="1" applyBorder="1"/>
    <xf numFmtId="170" fontId="4" fillId="4" borderId="40" xfId="0" applyNumberFormat="1" applyFont="1" applyFill="1" applyBorder="1"/>
    <xf numFmtId="3" fontId="5" fillId="0" borderId="0" xfId="0" applyNumberFormat="1" applyFont="1"/>
    <xf numFmtId="0" fontId="5" fillId="6" borderId="40" xfId="0" applyFont="1" applyFill="1" applyBorder="1" applyAlignment="1">
      <alignment horizontal="center" wrapText="1"/>
    </xf>
    <xf numFmtId="0" fontId="6" fillId="0" borderId="40" xfId="0" applyFont="1" applyBorder="1"/>
    <xf numFmtId="3" fontId="4" fillId="7" borderId="40" xfId="0" applyNumberFormat="1" applyFont="1" applyFill="1" applyBorder="1"/>
    <xf numFmtId="171" fontId="6" fillId="0" borderId="40" xfId="0" applyNumberFormat="1" applyFont="1" applyBorder="1"/>
    <xf numFmtId="3" fontId="4" fillId="0" borderId="40" xfId="0" applyNumberFormat="1" applyFont="1" applyBorder="1"/>
    <xf numFmtId="172" fontId="4" fillId="0" borderId="40" xfId="0" applyNumberFormat="1" applyFont="1" applyBorder="1"/>
    <xf numFmtId="171" fontId="4" fillId="0" borderId="40" xfId="0" applyNumberFormat="1" applyFont="1" applyBorder="1"/>
    <xf numFmtId="172" fontId="6" fillId="0" borderId="40" xfId="0" applyNumberFormat="1" applyFont="1" applyBorder="1"/>
    <xf numFmtId="172" fontId="4" fillId="4" borderId="40" xfId="0" applyNumberFormat="1" applyFont="1" applyFill="1" applyBorder="1"/>
    <xf numFmtId="171" fontId="4" fillId="4" borderId="40" xfId="0" applyNumberFormat="1" applyFont="1" applyFill="1" applyBorder="1"/>
    <xf numFmtId="0" fontId="4" fillId="0" borderId="40" xfId="0" applyFont="1" applyBorder="1"/>
    <xf numFmtId="173" fontId="4" fillId="0" borderId="40" xfId="0" applyNumberFormat="1" applyFont="1" applyBorder="1"/>
    <xf numFmtId="3" fontId="5" fillId="5" borderId="40" xfId="0" applyNumberFormat="1" applyFont="1" applyFill="1" applyBorder="1"/>
    <xf numFmtId="0" fontId="15" fillId="0" borderId="0" xfId="0" applyFont="1"/>
    <xf numFmtId="0" fontId="4" fillId="4" borderId="0" xfId="0" applyFont="1" applyFill="1" applyAlignment="1">
      <alignment horizontal="center"/>
    </xf>
    <xf numFmtId="164" fontId="4" fillId="4" borderId="40" xfId="0" applyNumberFormat="1" applyFont="1" applyFill="1" applyBorder="1"/>
    <xf numFmtId="164" fontId="4" fillId="4" borderId="40" xfId="1" applyNumberFormat="1" applyFont="1" applyFill="1" applyBorder="1"/>
    <xf numFmtId="164" fontId="4" fillId="7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40" xfId="11" applyFont="1" applyBorder="1" applyAlignment="1">
      <alignment horizontal="center" wrapText="1"/>
    </xf>
    <xf numFmtId="164" fontId="4" fillId="0" borderId="40" xfId="6" applyNumberFormat="1" applyFont="1" applyBorder="1" applyAlignment="1">
      <alignment horizontal="center" wrapText="1"/>
    </xf>
    <xf numFmtId="9" fontId="4" fillId="0" borderId="40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4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4" borderId="0" xfId="6" applyNumberFormat="1" applyFont="1" applyFill="1"/>
    <xf numFmtId="0" fontId="5" fillId="0" borderId="0" xfId="11" applyFont="1"/>
    <xf numFmtId="164" fontId="5" fillId="4" borderId="0" xfId="6" applyNumberFormat="1" applyFont="1" applyFill="1"/>
    <xf numFmtId="0" fontId="4" fillId="0" borderId="0" xfId="11" applyFont="1" applyAlignment="1">
      <alignment horizontal="right"/>
    </xf>
    <xf numFmtId="9" fontId="4" fillId="4" borderId="0" xfId="9" applyFont="1" applyFill="1"/>
    <xf numFmtId="169" fontId="4" fillId="4" borderId="0" xfId="9" applyNumberFormat="1" applyFont="1" applyFill="1"/>
    <xf numFmtId="168" fontId="4" fillId="4" borderId="0" xfId="12" applyNumberFormat="1" applyFont="1" applyFill="1" applyAlignment="1">
      <alignment horizontal="left" indent="2"/>
    </xf>
    <xf numFmtId="168" fontId="4" fillId="4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0" fontId="25" fillId="2" borderId="16" xfId="0" applyFont="1" applyFill="1" applyBorder="1" applyAlignment="1">
      <alignment horizontal="right" wrapText="1"/>
    </xf>
    <xf numFmtId="49" fontId="6" fillId="0" borderId="17" xfId="0" applyNumberFormat="1" applyFont="1" applyBorder="1" applyAlignment="1" applyProtection="1">
      <alignment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9" xfId="0" applyNumberFormat="1" applyFont="1" applyBorder="1" applyAlignment="1" applyProtection="1">
      <alignment horizontal="right" wrapText="1"/>
      <protection locked="0"/>
    </xf>
    <xf numFmtId="49" fontId="9" fillId="0" borderId="20" xfId="0" applyNumberFormat="1" applyFont="1" applyBorder="1" applyAlignment="1" applyProtection="1">
      <alignment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3" fontId="9" fillId="0" borderId="22" xfId="0" applyNumberFormat="1" applyFont="1" applyBorder="1" applyAlignment="1" applyProtection="1">
      <alignment horizontal="right" wrapText="1"/>
      <protection locked="0"/>
    </xf>
    <xf numFmtId="49" fontId="6" fillId="0" borderId="23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1" fontId="6" fillId="0" borderId="19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4" xfId="0" applyNumberFormat="1" applyFont="1" applyBorder="1" applyAlignment="1" applyProtection="1">
      <alignment wrapText="1"/>
      <protection locked="0"/>
    </xf>
    <xf numFmtId="165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6" xfId="0" applyNumberFormat="1" applyFont="1" applyBorder="1" applyAlignment="1" applyProtection="1">
      <alignment horizontal="right" wrapText="1"/>
      <protection locked="0"/>
    </xf>
    <xf numFmtId="49" fontId="9" fillId="0" borderId="27" xfId="0" applyNumberFormat="1" applyFont="1" applyBorder="1" applyAlignment="1" applyProtection="1">
      <alignment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" fontId="9" fillId="0" borderId="26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8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9" xfId="0" applyNumberFormat="1" applyFont="1" applyBorder="1" applyAlignment="1" applyProtection="1">
      <alignment wrapText="1"/>
      <protection locked="0"/>
    </xf>
    <xf numFmtId="0" fontId="6" fillId="0" borderId="30" xfId="0" applyFont="1" applyBorder="1"/>
    <xf numFmtId="0" fontId="6" fillId="0" borderId="31" xfId="0" applyFont="1" applyBorder="1"/>
    <xf numFmtId="164" fontId="6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2" xfId="0" applyFont="1" applyBorder="1"/>
    <xf numFmtId="164" fontId="6" fillId="0" borderId="1" xfId="1" applyNumberFormat="1" applyFont="1" applyBorder="1"/>
    <xf numFmtId="164" fontId="6" fillId="0" borderId="33" xfId="1" applyNumberFormat="1" applyFont="1" applyBorder="1"/>
    <xf numFmtId="0" fontId="6" fillId="0" borderId="34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5" xfId="0" applyFont="1" applyBorder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0" xfId="0" applyNumberFormat="1" applyFont="1"/>
    <xf numFmtId="0" fontId="9" fillId="0" borderId="38" xfId="0" applyFont="1" applyBorder="1"/>
    <xf numFmtId="164" fontId="6" fillId="0" borderId="1" xfId="1" applyNumberFormat="1" applyFont="1" applyBorder="1" applyAlignment="1"/>
    <xf numFmtId="164" fontId="6" fillId="0" borderId="33" xfId="1" applyNumberFormat="1" applyFont="1" applyBorder="1" applyAlignment="1"/>
    <xf numFmtId="0" fontId="6" fillId="0" borderId="39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9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174" fontId="7" fillId="0" borderId="0" xfId="0" applyNumberFormat="1" applyFont="1"/>
    <xf numFmtId="9" fontId="8" fillId="0" borderId="0" xfId="2" applyFont="1" applyFill="1" applyBorder="1"/>
    <xf numFmtId="0" fontId="5" fillId="0" borderId="1" xfId="0" applyFont="1" applyBorder="1" applyAlignment="1">
      <alignment horizontal="center"/>
    </xf>
    <xf numFmtId="164" fontId="4" fillId="0" borderId="41" xfId="6" applyNumberFormat="1" applyFont="1" applyBorder="1" applyAlignment="1">
      <alignment horizontal="center" wrapText="1"/>
    </xf>
    <xf numFmtId="164" fontId="4" fillId="0" borderId="43" xfId="6" applyNumberFormat="1" applyFont="1" applyBorder="1" applyAlignment="1">
      <alignment horizontal="center" wrapText="1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20" fillId="0" borderId="46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0" borderId="43" xfId="11" applyFont="1" applyBorder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</cellXfs>
  <cellStyles count="13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tabSelected="1" topLeftCell="A2" workbookViewId="0">
      <selection activeCell="A2" sqref="A2"/>
    </sheetView>
  </sheetViews>
  <sheetFormatPr defaultColWidth="8.85546875" defaultRowHeight="15" x14ac:dyDescent="0.25"/>
  <cols>
    <col min="1" max="16384" width="8.85546875" style="2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A390-E1D7-44D0-B5B5-0B9E4841AAA3}">
  <sheetPr>
    <tabColor rgb="FFFFC000"/>
  </sheetPr>
  <dimension ref="A1:F38"/>
  <sheetViews>
    <sheetView zoomScaleNormal="100" workbookViewId="0"/>
  </sheetViews>
  <sheetFormatPr defaultColWidth="8.7109375" defaultRowHeight="15" x14ac:dyDescent="0.25"/>
  <cols>
    <col min="1" max="1" width="39.7109375" style="1" customWidth="1"/>
    <col min="2" max="6" width="10.7109375" style="5" customWidth="1"/>
    <col min="7" max="16384" width="8.7109375" style="1"/>
  </cols>
  <sheetData>
    <row r="1" spans="1:6" x14ac:dyDescent="0.25">
      <c r="A1" s="110" t="s">
        <v>199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</row>
    <row r="3" spans="1:6" x14ac:dyDescent="0.25">
      <c r="A3" s="14" t="s">
        <v>130</v>
      </c>
    </row>
    <row r="4" spans="1:6" x14ac:dyDescent="0.25">
      <c r="A4" s="1" t="s">
        <v>131</v>
      </c>
      <c r="B4" s="6">
        <v>199868</v>
      </c>
      <c r="C4" s="6">
        <v>170414</v>
      </c>
      <c r="D4" s="6">
        <v>153751</v>
      </c>
      <c r="E4" s="6">
        <v>158363</v>
      </c>
      <c r="F4" s="6">
        <v>163114</v>
      </c>
    </row>
    <row r="5" spans="1:6" x14ac:dyDescent="0.25">
      <c r="A5" s="17" t="s">
        <v>132</v>
      </c>
      <c r="B5" s="6">
        <v>134311</v>
      </c>
      <c r="C5" s="6">
        <v>131218</v>
      </c>
      <c r="D5" s="6">
        <v>122386</v>
      </c>
      <c r="E5" s="6">
        <v>128908</v>
      </c>
      <c r="F5" s="6">
        <v>136690</v>
      </c>
    </row>
    <row r="6" spans="1:6" x14ac:dyDescent="0.25">
      <c r="A6" s="17"/>
      <c r="B6" s="6"/>
      <c r="C6" s="6"/>
      <c r="D6" s="6"/>
      <c r="E6" s="6"/>
      <c r="F6" s="6"/>
    </row>
    <row r="7" spans="1:6" x14ac:dyDescent="0.25">
      <c r="A7" s="14" t="s">
        <v>32</v>
      </c>
      <c r="B7" s="8">
        <v>36166</v>
      </c>
      <c r="C7" s="8">
        <v>28175</v>
      </c>
      <c r="D7" s="8">
        <v>28240</v>
      </c>
      <c r="E7" s="8">
        <v>27480</v>
      </c>
      <c r="F7" s="8">
        <v>27477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133</v>
      </c>
      <c r="B9" s="8">
        <v>29391</v>
      </c>
      <c r="C9" s="8">
        <v>11020</v>
      </c>
      <c r="D9" s="8">
        <v>3125</v>
      </c>
      <c r="E9" s="8">
        <v>1975</v>
      </c>
      <c r="F9" s="8">
        <v>-1053</v>
      </c>
    </row>
    <row r="10" spans="1:6" x14ac:dyDescent="0.25">
      <c r="A10" s="17"/>
      <c r="B10" s="6"/>
      <c r="C10" s="6"/>
      <c r="D10" s="6"/>
      <c r="E10" s="6"/>
      <c r="F10" s="6"/>
    </row>
    <row r="11" spans="1:6" x14ac:dyDescent="0.25">
      <c r="A11" s="14" t="s">
        <v>6</v>
      </c>
      <c r="B11" s="8">
        <v>7644</v>
      </c>
      <c r="C11" s="8">
        <v>6714</v>
      </c>
      <c r="D11" s="8">
        <v>5717</v>
      </c>
      <c r="E11" s="8">
        <v>5963</v>
      </c>
      <c r="F11" s="8">
        <v>6183</v>
      </c>
    </row>
    <row r="12" spans="1:6" x14ac:dyDescent="0.25">
      <c r="A12" s="14"/>
      <c r="B12" s="8"/>
      <c r="C12" s="8"/>
      <c r="D12" s="8"/>
      <c r="E12" s="8"/>
      <c r="F12" s="8"/>
    </row>
    <row r="13" spans="1:6" x14ac:dyDescent="0.25">
      <c r="A13" s="14" t="s">
        <v>12</v>
      </c>
      <c r="B13" s="8">
        <v>37035</v>
      </c>
      <c r="C13" s="8">
        <v>17734</v>
      </c>
      <c r="D13" s="8">
        <v>8842</v>
      </c>
      <c r="E13" s="8">
        <v>7938</v>
      </c>
      <c r="F13" s="8">
        <v>5130</v>
      </c>
    </row>
    <row r="14" spans="1:6" x14ac:dyDescent="0.25">
      <c r="A14" s="14" t="s">
        <v>33</v>
      </c>
      <c r="B14" s="8">
        <v>9259</v>
      </c>
      <c r="C14" s="8">
        <v>4434</v>
      </c>
      <c r="D14" s="8">
        <v>2211</v>
      </c>
      <c r="E14" s="8">
        <v>1984</v>
      </c>
      <c r="F14" s="8">
        <v>1283</v>
      </c>
    </row>
    <row r="15" spans="1:6" x14ac:dyDescent="0.25">
      <c r="A15" s="14" t="s">
        <v>14</v>
      </c>
      <c r="B15" s="8">
        <v>27776</v>
      </c>
      <c r="C15" s="8">
        <v>13301</v>
      </c>
      <c r="D15" s="8">
        <v>6632</v>
      </c>
      <c r="E15" s="8">
        <v>5953</v>
      </c>
      <c r="F15" s="8">
        <v>3848</v>
      </c>
    </row>
    <row r="16" spans="1:6" x14ac:dyDescent="0.25">
      <c r="A16" s="14"/>
      <c r="B16" s="6"/>
      <c r="C16" s="6"/>
      <c r="D16" s="6"/>
      <c r="E16" s="6"/>
      <c r="F16" s="6"/>
    </row>
    <row r="17" spans="1:6" x14ac:dyDescent="0.25">
      <c r="A17" s="110" t="s">
        <v>34</v>
      </c>
      <c r="B17" s="6"/>
      <c r="C17" s="6"/>
      <c r="D17" s="6"/>
      <c r="E17" s="6"/>
      <c r="F17" s="6"/>
    </row>
    <row r="18" spans="1:6" x14ac:dyDescent="0.25">
      <c r="A18" s="7" t="s">
        <v>18</v>
      </c>
      <c r="B18" s="8">
        <v>469092</v>
      </c>
      <c r="C18" s="8">
        <v>392633</v>
      </c>
      <c r="D18" s="8">
        <v>409468</v>
      </c>
      <c r="E18" s="8">
        <v>424603</v>
      </c>
      <c r="F18" s="8">
        <v>441256</v>
      </c>
    </row>
    <row r="19" spans="1:6" x14ac:dyDescent="0.25">
      <c r="B19" s="6"/>
      <c r="C19" s="6"/>
      <c r="D19" s="6"/>
      <c r="E19" s="6"/>
      <c r="F19" s="6"/>
    </row>
    <row r="20" spans="1:6" x14ac:dyDescent="0.25">
      <c r="A20" s="9" t="s">
        <v>134</v>
      </c>
      <c r="B20" s="6">
        <v>120880</v>
      </c>
      <c r="C20" s="6">
        <v>114518</v>
      </c>
      <c r="D20" s="6">
        <v>122386</v>
      </c>
      <c r="E20" s="6">
        <v>128908</v>
      </c>
      <c r="F20" s="6">
        <v>136690</v>
      </c>
    </row>
    <row r="21" spans="1:6" x14ac:dyDescent="0.25">
      <c r="A21" s="17" t="s">
        <v>135</v>
      </c>
      <c r="B21" s="6">
        <v>94674</v>
      </c>
      <c r="C21" s="6">
        <v>75739</v>
      </c>
      <c r="D21" s="6">
        <v>78012</v>
      </c>
      <c r="E21" s="6">
        <v>80352</v>
      </c>
      <c r="F21" s="6">
        <v>82762</v>
      </c>
    </row>
    <row r="22" spans="1:6" x14ac:dyDescent="0.25">
      <c r="A22" s="17" t="s">
        <v>129</v>
      </c>
      <c r="B22" s="6">
        <v>53775</v>
      </c>
      <c r="C22" s="6">
        <v>42566</v>
      </c>
      <c r="D22" s="6">
        <v>44467</v>
      </c>
      <c r="E22" s="6">
        <v>45801</v>
      </c>
      <c r="F22" s="6">
        <v>47175</v>
      </c>
    </row>
    <row r="23" spans="1:6" x14ac:dyDescent="0.25">
      <c r="A23" s="7" t="s">
        <v>23</v>
      </c>
      <c r="B23" s="8">
        <v>269329</v>
      </c>
      <c r="C23" s="8">
        <v>232823</v>
      </c>
      <c r="D23" s="8">
        <v>244864</v>
      </c>
      <c r="E23" s="8">
        <v>255060</v>
      </c>
      <c r="F23" s="8">
        <v>266627</v>
      </c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 t="s">
        <v>24</v>
      </c>
      <c r="B25" s="8">
        <v>199763</v>
      </c>
      <c r="C25" s="8">
        <v>159810</v>
      </c>
      <c r="D25" s="8">
        <v>164604</v>
      </c>
      <c r="E25" s="8">
        <v>169543</v>
      </c>
      <c r="F25" s="8">
        <v>174629</v>
      </c>
    </row>
    <row r="26" spans="1:6" x14ac:dyDescent="0.25">
      <c r="A26" s="7"/>
      <c r="B26" s="8"/>
      <c r="C26" s="8"/>
      <c r="D26" s="8"/>
      <c r="E26" s="8"/>
      <c r="F26" s="8"/>
    </row>
    <row r="27" spans="1:6" x14ac:dyDescent="0.25">
      <c r="A27" s="7" t="s">
        <v>25</v>
      </c>
      <c r="B27" s="8">
        <v>469092</v>
      </c>
      <c r="C27" s="8">
        <v>392633</v>
      </c>
      <c r="D27" s="8">
        <v>409468</v>
      </c>
      <c r="E27" s="8">
        <v>424603</v>
      </c>
      <c r="F27" s="8">
        <v>441256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40</v>
      </c>
      <c r="B30" s="6">
        <v>-49972</v>
      </c>
      <c r="C30" s="6">
        <v>-53253</v>
      </c>
      <c r="D30" s="6">
        <v>-1838</v>
      </c>
      <c r="E30" s="6">
        <v>-1015</v>
      </c>
      <c r="F30" s="6">
        <v>1238</v>
      </c>
    </row>
    <row r="31" spans="1:6" x14ac:dyDescent="0.25">
      <c r="B31" s="6"/>
      <c r="C31" s="6"/>
      <c r="D31" s="6"/>
      <c r="E31" s="6"/>
      <c r="F31" s="6"/>
    </row>
    <row r="32" spans="1:6" x14ac:dyDescent="0.25">
      <c r="A32" s="110" t="s">
        <v>36</v>
      </c>
      <c r="B32" s="6"/>
      <c r="C32" s="6"/>
      <c r="D32" s="6"/>
      <c r="E32" s="6"/>
      <c r="F32" s="6"/>
    </row>
    <row r="33" spans="1:6" x14ac:dyDescent="0.25">
      <c r="A33" s="7" t="s">
        <v>37</v>
      </c>
      <c r="B33" s="8">
        <v>468405</v>
      </c>
      <c r="C33" s="8">
        <v>392001</v>
      </c>
      <c r="D33" s="8">
        <v>409581</v>
      </c>
      <c r="E33" s="8">
        <v>425667</v>
      </c>
      <c r="F33" s="8">
        <v>443306</v>
      </c>
    </row>
    <row r="34" spans="1:6" x14ac:dyDescent="0.25">
      <c r="A34" s="7"/>
      <c r="B34" s="6"/>
      <c r="C34" s="6"/>
      <c r="D34" s="6"/>
      <c r="E34" s="6"/>
      <c r="F34" s="6"/>
    </row>
    <row r="35" spans="1:6" x14ac:dyDescent="0.25">
      <c r="A35" s="9" t="s">
        <v>38</v>
      </c>
      <c r="B35" s="6">
        <v>252361</v>
      </c>
      <c r="C35" s="6">
        <v>219086</v>
      </c>
      <c r="D35" s="6">
        <v>231397</v>
      </c>
      <c r="E35" s="6">
        <v>242053</v>
      </c>
      <c r="F35" s="6">
        <v>254096</v>
      </c>
    </row>
    <row r="36" spans="1:6" x14ac:dyDescent="0.25">
      <c r="A36" s="9" t="s">
        <v>39</v>
      </c>
      <c r="B36" s="6">
        <v>196966</v>
      </c>
      <c r="C36" s="6">
        <v>157892</v>
      </c>
      <c r="D36" s="6">
        <v>162958</v>
      </c>
      <c r="E36" s="6">
        <v>168186</v>
      </c>
      <c r="F36" s="6">
        <v>173581</v>
      </c>
    </row>
    <row r="37" spans="1:6" x14ac:dyDescent="0.25">
      <c r="A37" s="9" t="s">
        <v>43</v>
      </c>
      <c r="B37" s="6">
        <v>19077</v>
      </c>
      <c r="C37" s="6">
        <v>15022</v>
      </c>
      <c r="D37" s="6">
        <v>15226</v>
      </c>
      <c r="E37" s="6">
        <v>15428</v>
      </c>
      <c r="F37" s="6">
        <v>15629</v>
      </c>
    </row>
    <row r="38" spans="1:6" x14ac:dyDescent="0.25">
      <c r="A38" s="7" t="s">
        <v>25</v>
      </c>
      <c r="B38" s="8">
        <v>468405</v>
      </c>
      <c r="C38" s="8">
        <v>392001</v>
      </c>
      <c r="D38" s="8">
        <v>409581</v>
      </c>
      <c r="E38" s="8">
        <v>425667</v>
      </c>
      <c r="F38" s="8">
        <v>443306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20FF6-0B86-4B45-B3D7-8CBE197145A0}">
  <sheetPr>
    <tabColor rgb="FFFFC000"/>
  </sheetPr>
  <dimension ref="A1:F38"/>
  <sheetViews>
    <sheetView zoomScaleNormal="100" workbookViewId="0"/>
  </sheetViews>
  <sheetFormatPr defaultColWidth="8.7109375" defaultRowHeight="15" x14ac:dyDescent="0.25"/>
  <cols>
    <col min="1" max="1" width="39.7109375" style="1" customWidth="1"/>
    <col min="2" max="6" width="10.7109375" style="5" customWidth="1"/>
    <col min="7" max="16384" width="8.7109375" style="1"/>
  </cols>
  <sheetData>
    <row r="1" spans="1:6" x14ac:dyDescent="0.25">
      <c r="A1" s="110" t="s">
        <v>200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</row>
    <row r="3" spans="1:6" x14ac:dyDescent="0.25">
      <c r="A3" s="14" t="s">
        <v>130</v>
      </c>
    </row>
    <row r="4" spans="1:6" x14ac:dyDescent="0.25">
      <c r="A4" s="1" t="s">
        <v>131</v>
      </c>
      <c r="B4" s="6">
        <v>172052</v>
      </c>
      <c r="C4" s="6">
        <v>137642</v>
      </c>
      <c r="D4" s="6">
        <v>124183</v>
      </c>
      <c r="E4" s="6">
        <v>127909</v>
      </c>
      <c r="F4" s="6">
        <v>131746</v>
      </c>
    </row>
    <row r="5" spans="1:6" x14ac:dyDescent="0.25">
      <c r="A5" s="17" t="s">
        <v>132</v>
      </c>
      <c r="B5" s="6">
        <v>116995</v>
      </c>
      <c r="C5" s="6">
        <v>113279</v>
      </c>
      <c r="D5" s="6">
        <v>87798</v>
      </c>
      <c r="E5" s="6">
        <v>88641</v>
      </c>
      <c r="F5" s="6">
        <v>90378</v>
      </c>
    </row>
    <row r="6" spans="1:6" x14ac:dyDescent="0.25">
      <c r="A6" s="17"/>
      <c r="B6" s="6"/>
      <c r="C6" s="6"/>
      <c r="D6" s="6"/>
      <c r="E6" s="6"/>
      <c r="F6" s="6"/>
    </row>
    <row r="7" spans="1:6" x14ac:dyDescent="0.25">
      <c r="A7" s="14" t="s">
        <v>32</v>
      </c>
      <c r="B7" s="8">
        <v>41751</v>
      </c>
      <c r="C7" s="8">
        <v>32789</v>
      </c>
      <c r="D7" s="8">
        <v>33143</v>
      </c>
      <c r="E7" s="8">
        <v>33488</v>
      </c>
      <c r="F7" s="8">
        <v>33824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133</v>
      </c>
      <c r="B9" s="8">
        <v>13305</v>
      </c>
      <c r="C9" s="8">
        <v>-8427</v>
      </c>
      <c r="D9" s="8">
        <v>3243</v>
      </c>
      <c r="E9" s="8">
        <v>5780</v>
      </c>
      <c r="F9" s="8">
        <v>7544</v>
      </c>
    </row>
    <row r="10" spans="1:6" x14ac:dyDescent="0.25">
      <c r="A10" s="17"/>
      <c r="B10" s="6"/>
      <c r="C10" s="6"/>
      <c r="D10" s="6"/>
      <c r="E10" s="6"/>
      <c r="F10" s="6"/>
    </row>
    <row r="11" spans="1:6" x14ac:dyDescent="0.25">
      <c r="A11" s="14" t="s">
        <v>6</v>
      </c>
      <c r="B11" s="8">
        <v>5748</v>
      </c>
      <c r="C11" s="8">
        <v>5105</v>
      </c>
      <c r="D11" s="8">
        <v>4354</v>
      </c>
      <c r="E11" s="8">
        <v>4015</v>
      </c>
      <c r="F11" s="8">
        <v>4122</v>
      </c>
    </row>
    <row r="12" spans="1:6" x14ac:dyDescent="0.25">
      <c r="A12" s="14"/>
      <c r="B12" s="8"/>
      <c r="C12" s="8"/>
      <c r="D12" s="8"/>
      <c r="E12" s="8"/>
      <c r="F12" s="8"/>
    </row>
    <row r="13" spans="1:6" x14ac:dyDescent="0.25">
      <c r="A13" s="14" t="s">
        <v>12</v>
      </c>
      <c r="B13" s="8">
        <v>19054</v>
      </c>
      <c r="C13" s="8">
        <v>-3322</v>
      </c>
      <c r="D13" s="8">
        <v>7597</v>
      </c>
      <c r="E13" s="8">
        <v>9795</v>
      </c>
      <c r="F13" s="8">
        <v>11666</v>
      </c>
    </row>
    <row r="14" spans="1:6" x14ac:dyDescent="0.25">
      <c r="A14" s="14" t="s">
        <v>33</v>
      </c>
      <c r="B14" s="8">
        <v>4763</v>
      </c>
      <c r="C14" s="8">
        <v>-831</v>
      </c>
      <c r="D14" s="8">
        <v>1899</v>
      </c>
      <c r="E14" s="8">
        <v>2449</v>
      </c>
      <c r="F14" s="8">
        <v>2917</v>
      </c>
    </row>
    <row r="15" spans="1:6" x14ac:dyDescent="0.25">
      <c r="A15" s="14" t="s">
        <v>14</v>
      </c>
      <c r="B15" s="8">
        <v>14290</v>
      </c>
      <c r="C15" s="8">
        <v>-2492</v>
      </c>
      <c r="D15" s="8">
        <v>5697</v>
      </c>
      <c r="E15" s="8">
        <v>7346</v>
      </c>
      <c r="F15" s="8">
        <v>8750</v>
      </c>
    </row>
    <row r="16" spans="1:6" x14ac:dyDescent="0.25">
      <c r="A16" s="14"/>
      <c r="B16" s="6"/>
      <c r="C16" s="6"/>
      <c r="D16" s="6"/>
      <c r="E16" s="6"/>
      <c r="F16" s="6"/>
    </row>
    <row r="17" spans="1:6" x14ac:dyDescent="0.25">
      <c r="A17" s="110" t="s">
        <v>34</v>
      </c>
      <c r="B17" s="6"/>
      <c r="C17" s="6"/>
      <c r="D17" s="6"/>
      <c r="E17" s="6"/>
      <c r="F17" s="6"/>
    </row>
    <row r="18" spans="1:6" x14ac:dyDescent="0.25">
      <c r="A18" s="7" t="s">
        <v>18</v>
      </c>
      <c r="B18" s="8">
        <v>356645</v>
      </c>
      <c r="C18" s="8">
        <v>298988</v>
      </c>
      <c r="D18" s="8">
        <v>275700</v>
      </c>
      <c r="E18" s="8">
        <v>283075</v>
      </c>
      <c r="F18" s="8">
        <v>291107</v>
      </c>
    </row>
    <row r="19" spans="1:6" x14ac:dyDescent="0.25">
      <c r="B19" s="6"/>
      <c r="C19" s="6"/>
      <c r="D19" s="6"/>
      <c r="E19" s="6"/>
      <c r="F19" s="6"/>
    </row>
    <row r="20" spans="1:6" x14ac:dyDescent="0.25">
      <c r="A20" s="9" t="s">
        <v>134</v>
      </c>
      <c r="B20" s="6">
        <v>52648</v>
      </c>
      <c r="C20" s="6">
        <v>56158</v>
      </c>
      <c r="D20" s="6">
        <v>43899</v>
      </c>
      <c r="E20" s="6">
        <v>44320</v>
      </c>
      <c r="F20" s="6">
        <v>45189</v>
      </c>
    </row>
    <row r="21" spans="1:6" x14ac:dyDescent="0.25">
      <c r="A21" s="17" t="s">
        <v>135</v>
      </c>
      <c r="B21" s="6">
        <v>76468</v>
      </c>
      <c r="C21" s="6">
        <v>61174</v>
      </c>
      <c r="D21" s="6">
        <v>63009</v>
      </c>
      <c r="E21" s="6">
        <v>64900</v>
      </c>
      <c r="F21" s="6">
        <v>66847</v>
      </c>
    </row>
    <row r="22" spans="1:6" x14ac:dyDescent="0.25">
      <c r="A22" s="17" t="s">
        <v>129</v>
      </c>
      <c r="B22" s="6">
        <v>43434</v>
      </c>
      <c r="C22" s="6">
        <v>34380</v>
      </c>
      <c r="D22" s="6">
        <v>35915</v>
      </c>
      <c r="E22" s="6">
        <v>36993</v>
      </c>
      <c r="F22" s="6">
        <v>38103</v>
      </c>
    </row>
    <row r="23" spans="1:6" x14ac:dyDescent="0.25">
      <c r="A23" s="7" t="s">
        <v>23</v>
      </c>
      <c r="B23" s="8">
        <v>172549</v>
      </c>
      <c r="C23" s="8">
        <v>151712</v>
      </c>
      <c r="D23" s="8">
        <v>142824</v>
      </c>
      <c r="E23" s="8">
        <v>146213</v>
      </c>
      <c r="F23" s="8">
        <v>150138</v>
      </c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 t="s">
        <v>24</v>
      </c>
      <c r="B25" s="8">
        <v>184096</v>
      </c>
      <c r="C25" s="8">
        <v>147277</v>
      </c>
      <c r="D25" s="8">
        <v>132876</v>
      </c>
      <c r="E25" s="8">
        <v>136863</v>
      </c>
      <c r="F25" s="8">
        <v>140968</v>
      </c>
    </row>
    <row r="26" spans="1:6" x14ac:dyDescent="0.25">
      <c r="A26" s="7"/>
      <c r="B26" s="8"/>
      <c r="C26" s="8"/>
      <c r="D26" s="8"/>
      <c r="E26" s="8"/>
      <c r="F26" s="8"/>
    </row>
    <row r="27" spans="1:6" x14ac:dyDescent="0.25">
      <c r="A27" s="7" t="s">
        <v>25</v>
      </c>
      <c r="B27" s="8">
        <v>356645</v>
      </c>
      <c r="C27" s="8">
        <v>298988</v>
      </c>
      <c r="D27" s="8">
        <v>275700</v>
      </c>
      <c r="E27" s="8">
        <v>283075</v>
      </c>
      <c r="F27" s="8">
        <v>291107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40</v>
      </c>
      <c r="B30" s="6">
        <v>-8229</v>
      </c>
      <c r="C30" s="6">
        <v>-34328</v>
      </c>
      <c r="D30" s="6">
        <v>-20098</v>
      </c>
      <c r="E30" s="6">
        <v>-3360</v>
      </c>
      <c r="F30" s="6">
        <v>-4644</v>
      </c>
    </row>
    <row r="31" spans="1:6" x14ac:dyDescent="0.25">
      <c r="B31" s="6"/>
      <c r="C31" s="6"/>
      <c r="D31" s="6"/>
      <c r="E31" s="6"/>
      <c r="F31" s="6"/>
    </row>
    <row r="32" spans="1:6" x14ac:dyDescent="0.25">
      <c r="A32" s="110" t="s">
        <v>36</v>
      </c>
      <c r="B32" s="6"/>
      <c r="C32" s="6"/>
      <c r="D32" s="6"/>
      <c r="E32" s="6"/>
      <c r="F32" s="6"/>
    </row>
    <row r="33" spans="1:6" x14ac:dyDescent="0.25">
      <c r="A33" s="7" t="s">
        <v>37</v>
      </c>
      <c r="B33" s="8">
        <v>392189</v>
      </c>
      <c r="C33" s="8">
        <v>327543</v>
      </c>
      <c r="D33" s="8">
        <v>301880</v>
      </c>
      <c r="E33" s="8">
        <v>310724</v>
      </c>
      <c r="F33" s="8">
        <v>320269</v>
      </c>
    </row>
    <row r="34" spans="1:6" x14ac:dyDescent="0.25">
      <c r="A34" s="7"/>
      <c r="B34" s="6"/>
      <c r="C34" s="6"/>
      <c r="D34" s="6"/>
      <c r="E34" s="6"/>
      <c r="F34" s="6"/>
    </row>
    <row r="35" spans="1:6" x14ac:dyDescent="0.25">
      <c r="A35" s="9" t="s">
        <v>38</v>
      </c>
      <c r="B35" s="6">
        <v>165475</v>
      </c>
      <c r="C35" s="6">
        <v>146098</v>
      </c>
      <c r="D35" s="6">
        <v>138110</v>
      </c>
      <c r="E35" s="6">
        <v>141972</v>
      </c>
      <c r="F35" s="6">
        <v>146385</v>
      </c>
    </row>
    <row r="36" spans="1:6" x14ac:dyDescent="0.25">
      <c r="A36" s="9" t="s">
        <v>39</v>
      </c>
      <c r="B36" s="6">
        <v>205451</v>
      </c>
      <c r="C36" s="6">
        <v>164655</v>
      </c>
      <c r="D36" s="6">
        <v>148821</v>
      </c>
      <c r="E36" s="6">
        <v>153560</v>
      </c>
      <c r="F36" s="6">
        <v>158449</v>
      </c>
    </row>
    <row r="37" spans="1:6" x14ac:dyDescent="0.25">
      <c r="A37" s="9" t="s">
        <v>43</v>
      </c>
      <c r="B37" s="6">
        <v>21263</v>
      </c>
      <c r="C37" s="6">
        <v>16790</v>
      </c>
      <c r="D37" s="6">
        <v>14949</v>
      </c>
      <c r="E37" s="6">
        <v>15192</v>
      </c>
      <c r="F37" s="6">
        <v>15436</v>
      </c>
    </row>
    <row r="38" spans="1:6" x14ac:dyDescent="0.25">
      <c r="A38" s="7" t="s">
        <v>25</v>
      </c>
      <c r="B38" s="8">
        <v>392189</v>
      </c>
      <c r="C38" s="8">
        <v>327543</v>
      </c>
      <c r="D38" s="8">
        <v>301880</v>
      </c>
      <c r="E38" s="8">
        <v>310724</v>
      </c>
      <c r="F38" s="8">
        <v>320269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0CE1-A636-4CDC-B505-1A078A4B84FE}">
  <sheetPr>
    <tabColor rgb="FFFFC000"/>
  </sheetPr>
  <dimension ref="A1:F38"/>
  <sheetViews>
    <sheetView zoomScaleNormal="100" workbookViewId="0"/>
  </sheetViews>
  <sheetFormatPr defaultColWidth="8.7109375" defaultRowHeight="15" x14ac:dyDescent="0.25"/>
  <cols>
    <col min="1" max="1" width="39.7109375" style="1" customWidth="1"/>
    <col min="2" max="6" width="10.7109375" style="5" customWidth="1"/>
    <col min="7" max="16384" width="8.7109375" style="1"/>
  </cols>
  <sheetData>
    <row r="1" spans="1:6" x14ac:dyDescent="0.25">
      <c r="A1" s="110" t="s">
        <v>201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</row>
    <row r="3" spans="1:6" x14ac:dyDescent="0.25">
      <c r="A3" s="14" t="s">
        <v>130</v>
      </c>
    </row>
    <row r="4" spans="1:6" x14ac:dyDescent="0.25">
      <c r="A4" s="1" t="s">
        <v>131</v>
      </c>
      <c r="B4" s="6">
        <v>263307</v>
      </c>
      <c r="C4" s="6">
        <v>270950</v>
      </c>
      <c r="D4" s="6">
        <v>278524</v>
      </c>
      <c r="E4" s="6">
        <v>285487</v>
      </c>
      <c r="F4" s="6">
        <v>292624</v>
      </c>
    </row>
    <row r="5" spans="1:6" x14ac:dyDescent="0.25">
      <c r="A5" s="17" t="s">
        <v>132</v>
      </c>
      <c r="B5" s="6">
        <v>178522</v>
      </c>
      <c r="C5" s="6">
        <v>211612</v>
      </c>
      <c r="D5" s="6">
        <v>195524</v>
      </c>
      <c r="E5" s="6">
        <v>198984</v>
      </c>
      <c r="F5" s="6">
        <v>202203</v>
      </c>
    </row>
    <row r="6" spans="1:6" x14ac:dyDescent="0.25">
      <c r="A6" s="17"/>
      <c r="B6" s="6"/>
      <c r="C6" s="6"/>
      <c r="D6" s="6"/>
      <c r="E6" s="6"/>
      <c r="F6" s="6"/>
    </row>
    <row r="7" spans="1:6" x14ac:dyDescent="0.25">
      <c r="A7" s="14" t="s">
        <v>32</v>
      </c>
      <c r="B7" s="8">
        <v>71883</v>
      </c>
      <c r="C7" s="8">
        <v>72615</v>
      </c>
      <c r="D7" s="8">
        <v>73252</v>
      </c>
      <c r="E7" s="8">
        <v>73656</v>
      </c>
      <c r="F7" s="8">
        <v>74034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133</v>
      </c>
      <c r="B9" s="8">
        <v>12902</v>
      </c>
      <c r="C9" s="8">
        <v>-13277</v>
      </c>
      <c r="D9" s="8">
        <v>9748</v>
      </c>
      <c r="E9" s="8">
        <v>12847</v>
      </c>
      <c r="F9" s="8">
        <v>16387</v>
      </c>
    </row>
    <row r="10" spans="1:6" x14ac:dyDescent="0.25">
      <c r="A10" s="17"/>
      <c r="B10" s="6"/>
      <c r="C10" s="6"/>
      <c r="D10" s="6"/>
      <c r="E10" s="6"/>
      <c r="F10" s="6"/>
    </row>
    <row r="11" spans="1:6" x14ac:dyDescent="0.25">
      <c r="A11" s="14" t="s">
        <v>6</v>
      </c>
      <c r="B11" s="8">
        <v>12133</v>
      </c>
      <c r="C11" s="8">
        <v>11682</v>
      </c>
      <c r="D11" s="8">
        <v>12893</v>
      </c>
      <c r="E11" s="8">
        <v>13318</v>
      </c>
      <c r="F11" s="8">
        <v>13609</v>
      </c>
    </row>
    <row r="12" spans="1:6" x14ac:dyDescent="0.25">
      <c r="A12" s="14"/>
      <c r="B12" s="8"/>
      <c r="C12" s="8"/>
      <c r="D12" s="8"/>
      <c r="E12" s="8"/>
      <c r="F12" s="8"/>
    </row>
    <row r="13" spans="1:6" x14ac:dyDescent="0.25">
      <c r="A13" s="14" t="s">
        <v>12</v>
      </c>
      <c r="B13" s="8">
        <v>25035</v>
      </c>
      <c r="C13" s="8">
        <v>-1594</v>
      </c>
      <c r="D13" s="8">
        <v>22642</v>
      </c>
      <c r="E13" s="8">
        <v>26165</v>
      </c>
      <c r="F13" s="8">
        <v>29996</v>
      </c>
    </row>
    <row r="14" spans="1:6" x14ac:dyDescent="0.25">
      <c r="A14" s="14" t="s">
        <v>33</v>
      </c>
      <c r="B14" s="8">
        <v>6259</v>
      </c>
      <c r="C14" s="8">
        <v>-399</v>
      </c>
      <c r="D14" s="8">
        <v>5660</v>
      </c>
      <c r="E14" s="8">
        <v>6541</v>
      </c>
      <c r="F14" s="8">
        <v>7499</v>
      </c>
    </row>
    <row r="15" spans="1:6" x14ac:dyDescent="0.25">
      <c r="A15" s="14" t="s">
        <v>14</v>
      </c>
      <c r="B15" s="8">
        <v>18776</v>
      </c>
      <c r="C15" s="8">
        <v>-1196</v>
      </c>
      <c r="D15" s="8">
        <v>16981</v>
      </c>
      <c r="E15" s="8">
        <v>19624</v>
      </c>
      <c r="F15" s="8">
        <v>22497</v>
      </c>
    </row>
    <row r="16" spans="1:6" x14ac:dyDescent="0.25">
      <c r="A16" s="14"/>
      <c r="B16" s="6"/>
      <c r="C16" s="6"/>
      <c r="D16" s="6"/>
      <c r="E16" s="6"/>
      <c r="F16" s="6"/>
    </row>
    <row r="17" spans="1:6" x14ac:dyDescent="0.25">
      <c r="A17" s="110" t="s">
        <v>34</v>
      </c>
      <c r="B17" s="6"/>
      <c r="C17" s="6"/>
      <c r="D17" s="6"/>
      <c r="E17" s="6"/>
      <c r="F17" s="6"/>
    </row>
    <row r="18" spans="1:6" x14ac:dyDescent="0.25">
      <c r="A18" s="7" t="s">
        <v>18</v>
      </c>
      <c r="B18" s="8">
        <v>816210</v>
      </c>
      <c r="C18" s="8">
        <v>885415</v>
      </c>
      <c r="D18" s="8">
        <v>914586</v>
      </c>
      <c r="E18" s="8">
        <v>934596</v>
      </c>
      <c r="F18" s="8">
        <v>954450</v>
      </c>
    </row>
    <row r="19" spans="1:6" x14ac:dyDescent="0.25">
      <c r="B19" s="6"/>
      <c r="C19" s="6"/>
      <c r="D19" s="6"/>
      <c r="E19" s="6"/>
      <c r="F19" s="6"/>
    </row>
    <row r="20" spans="1:6" x14ac:dyDescent="0.25">
      <c r="A20" s="9" t="s">
        <v>134</v>
      </c>
      <c r="B20" s="6">
        <v>321340</v>
      </c>
      <c r="C20" s="6">
        <v>376593</v>
      </c>
      <c r="D20" s="6">
        <v>391048</v>
      </c>
      <c r="E20" s="6">
        <v>397969</v>
      </c>
      <c r="F20" s="6">
        <v>404407</v>
      </c>
    </row>
    <row r="21" spans="1:6" x14ac:dyDescent="0.25">
      <c r="A21" s="17" t="s">
        <v>135</v>
      </c>
      <c r="B21" s="6">
        <v>133407</v>
      </c>
      <c r="C21" s="6">
        <v>137543</v>
      </c>
      <c r="D21" s="6">
        <v>140981</v>
      </c>
      <c r="E21" s="6">
        <v>144506</v>
      </c>
      <c r="F21" s="6">
        <v>148118</v>
      </c>
    </row>
    <row r="22" spans="1:6" x14ac:dyDescent="0.25">
      <c r="A22" s="17" t="s">
        <v>129</v>
      </c>
      <c r="B22" s="6">
        <v>75775</v>
      </c>
      <c r="C22" s="6">
        <v>77299</v>
      </c>
      <c r="D22" s="6">
        <v>80359</v>
      </c>
      <c r="E22" s="6">
        <v>82368</v>
      </c>
      <c r="F22" s="6">
        <v>84427</v>
      </c>
    </row>
    <row r="23" spans="1:6" x14ac:dyDescent="0.25">
      <c r="A23" s="7" t="s">
        <v>23</v>
      </c>
      <c r="B23" s="8">
        <v>530522</v>
      </c>
      <c r="C23" s="8">
        <v>591435</v>
      </c>
      <c r="D23" s="8">
        <v>612388</v>
      </c>
      <c r="E23" s="8">
        <v>624843</v>
      </c>
      <c r="F23" s="8">
        <v>636952</v>
      </c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 t="s">
        <v>24</v>
      </c>
      <c r="B25" s="8">
        <v>285688</v>
      </c>
      <c r="C25" s="8">
        <v>293980</v>
      </c>
      <c r="D25" s="8">
        <v>302198</v>
      </c>
      <c r="E25" s="8">
        <v>309753</v>
      </c>
      <c r="F25" s="8">
        <v>317497</v>
      </c>
    </row>
    <row r="26" spans="1:6" x14ac:dyDescent="0.25">
      <c r="A26" s="7"/>
      <c r="B26" s="8"/>
      <c r="C26" s="8"/>
      <c r="D26" s="8"/>
      <c r="E26" s="8"/>
      <c r="F26" s="8"/>
    </row>
    <row r="27" spans="1:6" x14ac:dyDescent="0.25">
      <c r="A27" s="7" t="s">
        <v>25</v>
      </c>
      <c r="B27" s="8">
        <v>816210</v>
      </c>
      <c r="C27" s="8">
        <v>885415</v>
      </c>
      <c r="D27" s="8">
        <v>914586</v>
      </c>
      <c r="E27" s="8">
        <v>934596</v>
      </c>
      <c r="F27" s="8">
        <v>954450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40</v>
      </c>
      <c r="B30" s="6">
        <v>-11802</v>
      </c>
      <c r="C30" s="6">
        <v>9488</v>
      </c>
      <c r="D30" s="6">
        <v>-8763</v>
      </c>
      <c r="E30" s="6">
        <v>-12069</v>
      </c>
      <c r="F30" s="6">
        <v>-14753</v>
      </c>
    </row>
    <row r="31" spans="1:6" x14ac:dyDescent="0.25">
      <c r="B31" s="6"/>
      <c r="C31" s="6"/>
      <c r="D31" s="6"/>
      <c r="E31" s="6"/>
      <c r="F31" s="6"/>
    </row>
    <row r="32" spans="1:6" x14ac:dyDescent="0.25">
      <c r="A32" s="110" t="s">
        <v>36</v>
      </c>
      <c r="B32" s="6"/>
      <c r="C32" s="6"/>
      <c r="D32" s="6"/>
      <c r="E32" s="6"/>
      <c r="F32" s="6"/>
    </row>
    <row r="33" spans="1:6" x14ac:dyDescent="0.25">
      <c r="A33" s="7" t="s">
        <v>37</v>
      </c>
      <c r="B33" s="8">
        <v>869574</v>
      </c>
      <c r="C33" s="8">
        <v>940520</v>
      </c>
      <c r="D33" s="8">
        <v>973625</v>
      </c>
      <c r="E33" s="8">
        <v>997888</v>
      </c>
      <c r="F33" s="8">
        <v>1022167</v>
      </c>
    </row>
    <row r="34" spans="1:6" x14ac:dyDescent="0.25">
      <c r="A34" s="7"/>
      <c r="B34" s="6"/>
      <c r="C34" s="6"/>
      <c r="D34" s="6"/>
      <c r="E34" s="6"/>
      <c r="F34" s="6"/>
    </row>
    <row r="35" spans="1:6" x14ac:dyDescent="0.25">
      <c r="A35" s="9" t="s">
        <v>38</v>
      </c>
      <c r="B35" s="6">
        <v>503466</v>
      </c>
      <c r="C35" s="6">
        <v>563637</v>
      </c>
      <c r="D35" s="6">
        <v>586055</v>
      </c>
      <c r="E35" s="6">
        <v>600474</v>
      </c>
      <c r="F35" s="6">
        <v>614659</v>
      </c>
    </row>
    <row r="36" spans="1:6" x14ac:dyDescent="0.25">
      <c r="A36" s="9" t="s">
        <v>39</v>
      </c>
      <c r="B36" s="6">
        <v>327398</v>
      </c>
      <c r="C36" s="6">
        <v>337490</v>
      </c>
      <c r="D36" s="6">
        <v>347528</v>
      </c>
      <c r="E36" s="6">
        <v>356836</v>
      </c>
      <c r="F36" s="6">
        <v>366392</v>
      </c>
    </row>
    <row r="37" spans="1:6" x14ac:dyDescent="0.25">
      <c r="A37" s="9" t="s">
        <v>43</v>
      </c>
      <c r="B37" s="6">
        <v>38711</v>
      </c>
      <c r="C37" s="6">
        <v>39393</v>
      </c>
      <c r="D37" s="6">
        <v>40041</v>
      </c>
      <c r="E37" s="6">
        <v>40578</v>
      </c>
      <c r="F37" s="6">
        <v>41116</v>
      </c>
    </row>
    <row r="38" spans="1:6" x14ac:dyDescent="0.25">
      <c r="A38" s="7" t="s">
        <v>25</v>
      </c>
      <c r="B38" s="8">
        <v>869574</v>
      </c>
      <c r="C38" s="8">
        <v>940520</v>
      </c>
      <c r="D38" s="8">
        <v>973625</v>
      </c>
      <c r="E38" s="8">
        <v>997888</v>
      </c>
      <c r="F38" s="8">
        <v>1022167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7DAC-295B-465B-9224-80C005772543}">
  <sheetPr>
    <tabColor rgb="FFFFC000"/>
  </sheetPr>
  <dimension ref="A1:F38"/>
  <sheetViews>
    <sheetView zoomScaleNormal="100" workbookViewId="0"/>
  </sheetViews>
  <sheetFormatPr defaultColWidth="8.7109375" defaultRowHeight="15" x14ac:dyDescent="0.25"/>
  <cols>
    <col min="1" max="1" width="39.7109375" style="1" customWidth="1"/>
    <col min="2" max="6" width="10.7109375" style="5" customWidth="1"/>
    <col min="7" max="16384" width="8.7109375" style="1"/>
  </cols>
  <sheetData>
    <row r="1" spans="1:6" x14ac:dyDescent="0.25">
      <c r="A1" s="110" t="s">
        <v>202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</row>
    <row r="3" spans="1:6" x14ac:dyDescent="0.25">
      <c r="A3" s="14" t="s">
        <v>130</v>
      </c>
    </row>
    <row r="4" spans="1:6" x14ac:dyDescent="0.25">
      <c r="A4" s="1" t="s">
        <v>131</v>
      </c>
      <c r="B4" s="6">
        <v>316339</v>
      </c>
      <c r="C4" s="6">
        <v>296804</v>
      </c>
      <c r="D4" s="6">
        <v>277721</v>
      </c>
      <c r="E4" s="6">
        <v>284664</v>
      </c>
      <c r="F4" s="6">
        <v>291781</v>
      </c>
    </row>
    <row r="5" spans="1:6" x14ac:dyDescent="0.25">
      <c r="A5" s="17" t="s">
        <v>132</v>
      </c>
      <c r="B5" s="6">
        <v>199294</v>
      </c>
      <c r="C5" s="6">
        <v>207169</v>
      </c>
      <c r="D5" s="6">
        <v>195793</v>
      </c>
      <c r="E5" s="6">
        <v>202965</v>
      </c>
      <c r="F5" s="6">
        <v>212124</v>
      </c>
    </row>
    <row r="6" spans="1:6" x14ac:dyDescent="0.25">
      <c r="A6" s="17"/>
      <c r="B6" s="6"/>
      <c r="C6" s="6"/>
      <c r="D6" s="6"/>
      <c r="E6" s="6"/>
      <c r="F6" s="6"/>
    </row>
    <row r="7" spans="1:6" x14ac:dyDescent="0.25">
      <c r="A7" s="14" t="s">
        <v>32</v>
      </c>
      <c r="B7" s="8">
        <v>87173</v>
      </c>
      <c r="C7" s="8">
        <v>73510</v>
      </c>
      <c r="D7" s="8">
        <v>73942</v>
      </c>
      <c r="E7" s="8">
        <v>74350</v>
      </c>
      <c r="F7" s="8">
        <v>74732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133</v>
      </c>
      <c r="B9" s="8">
        <v>29872</v>
      </c>
      <c r="C9" s="8">
        <v>16124</v>
      </c>
      <c r="D9" s="8">
        <v>7985</v>
      </c>
      <c r="E9" s="8">
        <v>7349</v>
      </c>
      <c r="F9" s="8">
        <v>4924</v>
      </c>
    </row>
    <row r="10" spans="1:6" x14ac:dyDescent="0.25">
      <c r="A10" s="17"/>
      <c r="B10" s="6"/>
      <c r="C10" s="6"/>
      <c r="D10" s="6"/>
      <c r="E10" s="6"/>
      <c r="F10" s="6"/>
    </row>
    <row r="11" spans="1:6" x14ac:dyDescent="0.25">
      <c r="A11" s="14" t="s">
        <v>6</v>
      </c>
      <c r="B11" s="8">
        <v>22052</v>
      </c>
      <c r="C11" s="8">
        <v>20951</v>
      </c>
      <c r="D11" s="8">
        <v>21756</v>
      </c>
      <c r="E11" s="8">
        <v>22466</v>
      </c>
      <c r="F11" s="8">
        <v>23325</v>
      </c>
    </row>
    <row r="12" spans="1:6" x14ac:dyDescent="0.25">
      <c r="A12" s="14"/>
      <c r="B12" s="8"/>
      <c r="C12" s="8"/>
      <c r="D12" s="8"/>
      <c r="E12" s="8"/>
      <c r="F12" s="8"/>
    </row>
    <row r="13" spans="1:6" x14ac:dyDescent="0.25">
      <c r="A13" s="14" t="s">
        <v>12</v>
      </c>
      <c r="B13" s="8">
        <v>51924</v>
      </c>
      <c r="C13" s="8">
        <v>37075</v>
      </c>
      <c r="D13" s="8">
        <v>29741</v>
      </c>
      <c r="E13" s="8">
        <v>29814</v>
      </c>
      <c r="F13" s="8">
        <v>28249</v>
      </c>
    </row>
    <row r="14" spans="1:6" x14ac:dyDescent="0.25">
      <c r="A14" s="14" t="s">
        <v>33</v>
      </c>
      <c r="B14" s="8">
        <v>12981</v>
      </c>
      <c r="C14" s="8">
        <v>9269</v>
      </c>
      <c r="D14" s="8">
        <v>7435</v>
      </c>
      <c r="E14" s="8">
        <v>7454</v>
      </c>
      <c r="F14" s="8">
        <v>7062</v>
      </c>
    </row>
    <row r="15" spans="1:6" x14ac:dyDescent="0.25">
      <c r="A15" s="14" t="s">
        <v>14</v>
      </c>
      <c r="B15" s="8">
        <v>38943</v>
      </c>
      <c r="C15" s="8">
        <v>27807</v>
      </c>
      <c r="D15" s="8">
        <v>22306</v>
      </c>
      <c r="E15" s="8">
        <v>22361</v>
      </c>
      <c r="F15" s="8">
        <v>21187</v>
      </c>
    </row>
    <row r="16" spans="1:6" x14ac:dyDescent="0.25">
      <c r="A16" s="14"/>
      <c r="B16" s="6"/>
      <c r="C16" s="6"/>
      <c r="D16" s="6"/>
      <c r="E16" s="6"/>
      <c r="F16" s="6"/>
    </row>
    <row r="17" spans="1:6" x14ac:dyDescent="0.25">
      <c r="A17" s="110" t="s">
        <v>34</v>
      </c>
      <c r="B17" s="6"/>
      <c r="C17" s="6"/>
      <c r="D17" s="6"/>
      <c r="E17" s="6"/>
      <c r="F17" s="6"/>
    </row>
    <row r="18" spans="1:6" x14ac:dyDescent="0.25">
      <c r="A18" s="7" t="s">
        <v>18</v>
      </c>
      <c r="B18" s="8">
        <v>1482484</v>
      </c>
      <c r="C18" s="8">
        <v>1463767</v>
      </c>
      <c r="D18" s="8">
        <v>1494053</v>
      </c>
      <c r="E18" s="8">
        <v>1542791</v>
      </c>
      <c r="F18" s="8">
        <v>1601785</v>
      </c>
    </row>
    <row r="19" spans="1:6" x14ac:dyDescent="0.25">
      <c r="B19" s="6"/>
      <c r="C19" s="6"/>
      <c r="D19" s="6"/>
      <c r="E19" s="6"/>
      <c r="F19" s="6"/>
    </row>
    <row r="20" spans="1:6" x14ac:dyDescent="0.25">
      <c r="A20" s="9" t="s">
        <v>134</v>
      </c>
      <c r="B20" s="6">
        <v>896821</v>
      </c>
      <c r="C20" s="6">
        <v>934933</v>
      </c>
      <c r="D20" s="6">
        <v>978966</v>
      </c>
      <c r="E20" s="6">
        <v>1014827</v>
      </c>
      <c r="F20" s="6">
        <v>1060622</v>
      </c>
    </row>
    <row r="21" spans="1:6" x14ac:dyDescent="0.25">
      <c r="A21" s="17" t="s">
        <v>135</v>
      </c>
      <c r="B21" s="6">
        <v>159658</v>
      </c>
      <c r="C21" s="6">
        <v>137146</v>
      </c>
      <c r="D21" s="6">
        <v>140575</v>
      </c>
      <c r="E21" s="6">
        <v>144089</v>
      </c>
      <c r="F21" s="6">
        <v>147691</v>
      </c>
    </row>
    <row r="22" spans="1:6" x14ac:dyDescent="0.25">
      <c r="A22" s="17" t="s">
        <v>129</v>
      </c>
      <c r="B22" s="6">
        <v>90686</v>
      </c>
      <c r="C22" s="6">
        <v>77076</v>
      </c>
      <c r="D22" s="6">
        <v>80128</v>
      </c>
      <c r="E22" s="6">
        <v>82131</v>
      </c>
      <c r="F22" s="6">
        <v>84184</v>
      </c>
    </row>
    <row r="23" spans="1:6" x14ac:dyDescent="0.25">
      <c r="A23" s="7" t="s">
        <v>23</v>
      </c>
      <c r="B23" s="8">
        <v>1147164</v>
      </c>
      <c r="C23" s="8">
        <v>1149155</v>
      </c>
      <c r="D23" s="8">
        <v>1199669</v>
      </c>
      <c r="E23" s="8">
        <v>1241047</v>
      </c>
      <c r="F23" s="8">
        <v>1292498</v>
      </c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 t="s">
        <v>24</v>
      </c>
      <c r="B25" s="8">
        <v>335319</v>
      </c>
      <c r="C25" s="8">
        <v>314612</v>
      </c>
      <c r="D25" s="8">
        <v>294384</v>
      </c>
      <c r="E25" s="8">
        <v>301744</v>
      </c>
      <c r="F25" s="8">
        <v>309287</v>
      </c>
    </row>
    <row r="26" spans="1:6" x14ac:dyDescent="0.25">
      <c r="A26" s="7"/>
      <c r="B26" s="8"/>
      <c r="C26" s="8"/>
      <c r="D26" s="8"/>
      <c r="E26" s="8"/>
      <c r="F26" s="8"/>
    </row>
    <row r="27" spans="1:6" x14ac:dyDescent="0.25">
      <c r="A27" s="7" t="s">
        <v>25</v>
      </c>
      <c r="B27" s="8">
        <v>1482484</v>
      </c>
      <c r="C27" s="8">
        <v>1463767</v>
      </c>
      <c r="D27" s="8">
        <v>1494053</v>
      </c>
      <c r="E27" s="8">
        <v>1542791</v>
      </c>
      <c r="F27" s="8">
        <v>1601785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40</v>
      </c>
      <c r="B30" s="6">
        <v>-31421</v>
      </c>
      <c r="C30" s="6">
        <v>-48513</v>
      </c>
      <c r="D30" s="6">
        <v>-42534</v>
      </c>
      <c r="E30" s="6">
        <v>-15001</v>
      </c>
      <c r="F30" s="6">
        <v>-13643</v>
      </c>
    </row>
    <row r="31" spans="1:6" x14ac:dyDescent="0.25">
      <c r="B31" s="6"/>
      <c r="C31" s="6"/>
      <c r="D31" s="6"/>
      <c r="E31" s="6"/>
      <c r="F31" s="6"/>
    </row>
    <row r="32" spans="1:6" x14ac:dyDescent="0.25">
      <c r="A32" s="110" t="s">
        <v>36</v>
      </c>
      <c r="B32" s="6"/>
      <c r="C32" s="6"/>
      <c r="D32" s="6"/>
      <c r="E32" s="6"/>
      <c r="F32" s="6"/>
    </row>
    <row r="33" spans="1:6" x14ac:dyDescent="0.25">
      <c r="A33" s="7" t="s">
        <v>37</v>
      </c>
      <c r="B33" s="8">
        <v>1452719</v>
      </c>
      <c r="C33" s="8">
        <v>1437609</v>
      </c>
      <c r="D33" s="8">
        <v>1469919</v>
      </c>
      <c r="E33" s="8">
        <v>1522793</v>
      </c>
      <c r="F33" s="8">
        <v>1586020</v>
      </c>
    </row>
    <row r="34" spans="1:6" x14ac:dyDescent="0.25">
      <c r="A34" s="7"/>
      <c r="B34" s="6"/>
      <c r="C34" s="6"/>
      <c r="D34" s="6"/>
      <c r="E34" s="6"/>
      <c r="F34" s="6"/>
    </row>
    <row r="35" spans="1:6" x14ac:dyDescent="0.25">
      <c r="A35" s="9" t="s">
        <v>38</v>
      </c>
      <c r="B35" s="6">
        <v>1100131</v>
      </c>
      <c r="C35" s="6">
        <v>1106636</v>
      </c>
      <c r="D35" s="6">
        <v>1160080</v>
      </c>
      <c r="E35" s="6">
        <v>1205057</v>
      </c>
      <c r="F35" s="6">
        <v>1260186</v>
      </c>
    </row>
    <row r="36" spans="1:6" x14ac:dyDescent="0.25">
      <c r="A36" s="9" t="s">
        <v>39</v>
      </c>
      <c r="B36" s="6">
        <v>317212</v>
      </c>
      <c r="C36" s="6">
        <v>298252</v>
      </c>
      <c r="D36" s="6">
        <v>279665</v>
      </c>
      <c r="E36" s="6">
        <v>287260</v>
      </c>
      <c r="F36" s="6">
        <v>295060</v>
      </c>
    </row>
    <row r="37" spans="1:6" x14ac:dyDescent="0.25">
      <c r="A37" s="9" t="s">
        <v>43</v>
      </c>
      <c r="B37" s="6">
        <v>35376</v>
      </c>
      <c r="C37" s="6">
        <v>32720</v>
      </c>
      <c r="D37" s="6">
        <v>30174</v>
      </c>
      <c r="E37" s="6">
        <v>30476</v>
      </c>
      <c r="F37" s="6">
        <v>30774</v>
      </c>
    </row>
    <row r="38" spans="1:6" x14ac:dyDescent="0.25">
      <c r="A38" s="7" t="s">
        <v>25</v>
      </c>
      <c r="B38" s="8">
        <v>1452719</v>
      </c>
      <c r="C38" s="8">
        <v>1437609</v>
      </c>
      <c r="D38" s="8">
        <v>1469919</v>
      </c>
      <c r="E38" s="8">
        <v>1522793</v>
      </c>
      <c r="F38" s="8">
        <v>1586020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8B89-C7A3-45AB-9946-D9C051FA13B2}">
  <sheetPr>
    <tabColor rgb="FFFFC000"/>
  </sheetPr>
  <dimension ref="A1:F39"/>
  <sheetViews>
    <sheetView zoomScaleNormal="100" workbookViewId="0"/>
  </sheetViews>
  <sheetFormatPr defaultColWidth="8.7109375" defaultRowHeight="15" x14ac:dyDescent="0.25"/>
  <cols>
    <col min="1" max="1" width="39.7109375" style="1" customWidth="1"/>
    <col min="2" max="6" width="10.7109375" style="5" customWidth="1"/>
    <col min="7" max="16384" width="8.7109375" style="1"/>
  </cols>
  <sheetData>
    <row r="1" spans="1:6" x14ac:dyDescent="0.25">
      <c r="A1" s="110" t="s">
        <v>203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</row>
    <row r="3" spans="1:6" x14ac:dyDescent="0.25">
      <c r="A3" s="14" t="s">
        <v>130</v>
      </c>
    </row>
    <row r="4" spans="1:6" x14ac:dyDescent="0.25">
      <c r="A4" s="1" t="s">
        <v>131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 s="17" t="s">
        <v>132</v>
      </c>
      <c r="B5" s="6">
        <v>0</v>
      </c>
      <c r="C5" s="6">
        <v>0</v>
      </c>
      <c r="D5" s="6">
        <v>0</v>
      </c>
      <c r="E5" s="6">
        <v>0</v>
      </c>
      <c r="F5" s="6">
        <v>0</v>
      </c>
    </row>
    <row r="6" spans="1:6" x14ac:dyDescent="0.25">
      <c r="A6" s="17"/>
      <c r="B6" s="6"/>
      <c r="C6" s="6"/>
      <c r="D6" s="6"/>
      <c r="E6" s="6"/>
      <c r="F6" s="6"/>
    </row>
    <row r="7" spans="1:6" x14ac:dyDescent="0.25">
      <c r="A7" s="14" t="s">
        <v>32</v>
      </c>
      <c r="B7" s="8">
        <v>624</v>
      </c>
      <c r="C7" s="8">
        <v>477</v>
      </c>
      <c r="D7" s="8">
        <v>472</v>
      </c>
      <c r="E7" s="8">
        <v>460</v>
      </c>
      <c r="F7" s="8">
        <v>451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133</v>
      </c>
      <c r="B9" s="8">
        <v>-624</v>
      </c>
      <c r="C9" s="8">
        <v>-477</v>
      </c>
      <c r="D9" s="8">
        <v>-472</v>
      </c>
      <c r="E9" s="8">
        <v>-460</v>
      </c>
      <c r="F9" s="8">
        <v>-451</v>
      </c>
    </row>
    <row r="10" spans="1:6" x14ac:dyDescent="0.25">
      <c r="A10" s="17"/>
      <c r="B10" s="6"/>
      <c r="C10" s="6"/>
      <c r="D10" s="6"/>
      <c r="E10" s="6"/>
      <c r="F10" s="6"/>
    </row>
    <row r="11" spans="1:6" x14ac:dyDescent="0.25">
      <c r="A11" s="14" t="s">
        <v>6</v>
      </c>
      <c r="B11" s="8">
        <v>-8</v>
      </c>
      <c r="C11" s="8">
        <v>1438</v>
      </c>
      <c r="D11" s="8">
        <v>3317</v>
      </c>
      <c r="E11" s="8">
        <v>3268</v>
      </c>
      <c r="F11" s="8">
        <v>2610</v>
      </c>
    </row>
    <row r="12" spans="1:6" x14ac:dyDescent="0.25">
      <c r="A12" s="14"/>
      <c r="B12" s="8"/>
      <c r="C12" s="8"/>
      <c r="D12" s="8"/>
      <c r="E12" s="8"/>
      <c r="F12" s="8"/>
    </row>
    <row r="13" spans="1:6" x14ac:dyDescent="0.25">
      <c r="A13" s="14" t="s">
        <v>12</v>
      </c>
      <c r="B13" s="8">
        <v>-632</v>
      </c>
      <c r="C13" s="8">
        <v>960</v>
      </c>
      <c r="D13" s="8">
        <v>2845</v>
      </c>
      <c r="E13" s="8">
        <v>2808</v>
      </c>
      <c r="F13" s="8">
        <v>2159</v>
      </c>
    </row>
    <row r="14" spans="1:6" x14ac:dyDescent="0.25">
      <c r="A14" s="14" t="s">
        <v>33</v>
      </c>
      <c r="B14" s="8">
        <v>-158</v>
      </c>
      <c r="C14" s="8">
        <v>240</v>
      </c>
      <c r="D14" s="8">
        <v>711</v>
      </c>
      <c r="E14" s="8">
        <v>702</v>
      </c>
      <c r="F14" s="8">
        <v>540</v>
      </c>
    </row>
    <row r="15" spans="1:6" x14ac:dyDescent="0.25">
      <c r="A15" s="14" t="s">
        <v>14</v>
      </c>
      <c r="B15" s="8">
        <v>-474</v>
      </c>
      <c r="C15" s="8">
        <v>720</v>
      </c>
      <c r="D15" s="8">
        <v>2134</v>
      </c>
      <c r="E15" s="8">
        <v>2106</v>
      </c>
      <c r="F15" s="8">
        <v>1619</v>
      </c>
    </row>
    <row r="16" spans="1:6" x14ac:dyDescent="0.25">
      <c r="A16" s="14"/>
      <c r="B16" s="6"/>
      <c r="C16" s="6"/>
      <c r="D16" s="6"/>
      <c r="E16" s="6"/>
      <c r="F16" s="6"/>
    </row>
    <row r="17" spans="1:6" x14ac:dyDescent="0.25">
      <c r="A17" s="110" t="s">
        <v>34</v>
      </c>
      <c r="B17" s="6"/>
      <c r="C17" s="6"/>
      <c r="D17" s="6"/>
      <c r="E17" s="6"/>
      <c r="F17" s="6"/>
    </row>
    <row r="18" spans="1:6" x14ac:dyDescent="0.25">
      <c r="A18" s="7" t="s">
        <v>18</v>
      </c>
      <c r="B18" s="8">
        <v>100434</v>
      </c>
      <c r="C18" s="8">
        <v>227762</v>
      </c>
      <c r="D18" s="8">
        <v>224401</v>
      </c>
      <c r="E18" s="8">
        <v>179227</v>
      </c>
      <c r="F18" s="8">
        <v>178890</v>
      </c>
    </row>
    <row r="19" spans="1:6" x14ac:dyDescent="0.25">
      <c r="B19" s="6"/>
      <c r="C19" s="6"/>
      <c r="D19" s="6"/>
      <c r="E19" s="6"/>
      <c r="F19" s="6"/>
    </row>
    <row r="20" spans="1:6" x14ac:dyDescent="0.25">
      <c r="A20" s="9" t="s">
        <v>134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</row>
    <row r="21" spans="1:6" x14ac:dyDescent="0.25">
      <c r="A21" s="17" t="s">
        <v>135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</row>
    <row r="22" spans="1:6" x14ac:dyDescent="0.25">
      <c r="A22" s="17" t="s">
        <v>129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 s="7" t="s">
        <v>23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 t="s">
        <v>24</v>
      </c>
      <c r="B25" s="8">
        <v>100434</v>
      </c>
      <c r="C25" s="8">
        <v>227762</v>
      </c>
      <c r="D25" s="8">
        <v>224401</v>
      </c>
      <c r="E25" s="8">
        <v>179227</v>
      </c>
      <c r="F25" s="8">
        <v>178890</v>
      </c>
    </row>
    <row r="26" spans="1:6" x14ac:dyDescent="0.25">
      <c r="A26" s="7"/>
      <c r="B26" s="8"/>
      <c r="C26" s="8"/>
      <c r="D26" s="8"/>
      <c r="E26" s="8"/>
      <c r="F26" s="8"/>
    </row>
    <row r="27" spans="1:6" x14ac:dyDescent="0.25">
      <c r="A27" s="7" t="s">
        <v>25</v>
      </c>
      <c r="B27" s="8">
        <v>100434</v>
      </c>
      <c r="C27" s="8">
        <v>227762</v>
      </c>
      <c r="D27" s="8">
        <v>224401</v>
      </c>
      <c r="E27" s="8">
        <v>179227</v>
      </c>
      <c r="F27" s="8">
        <v>178890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204</v>
      </c>
      <c r="B30" s="6">
        <v>101424</v>
      </c>
      <c r="C30" s="6">
        <v>126606</v>
      </c>
      <c r="D30" s="6">
        <v>73233</v>
      </c>
      <c r="E30" s="6">
        <v>31445</v>
      </c>
      <c r="F30" s="6">
        <v>31802</v>
      </c>
    </row>
    <row r="31" spans="1:6" x14ac:dyDescent="0.25">
      <c r="A31" s="1" t="s">
        <v>35</v>
      </c>
      <c r="B31" s="6">
        <v>0</v>
      </c>
      <c r="C31" s="6">
        <v>0</v>
      </c>
      <c r="D31" s="6">
        <v>-78726</v>
      </c>
      <c r="E31" s="6">
        <v>-78724</v>
      </c>
      <c r="F31" s="6">
        <v>-33759</v>
      </c>
    </row>
    <row r="32" spans="1:6" x14ac:dyDescent="0.25">
      <c r="B32" s="6"/>
      <c r="C32" s="6"/>
      <c r="D32" s="6"/>
      <c r="E32" s="6"/>
      <c r="F32" s="6"/>
    </row>
    <row r="33" spans="1:6" x14ac:dyDescent="0.25">
      <c r="A33" s="110" t="s">
        <v>36</v>
      </c>
      <c r="B33" s="6"/>
      <c r="C33" s="6"/>
      <c r="D33" s="6"/>
      <c r="E33" s="6"/>
      <c r="F33" s="6"/>
    </row>
    <row r="34" spans="1:6" x14ac:dyDescent="0.25">
      <c r="A34" s="7" t="s">
        <v>37</v>
      </c>
      <c r="B34" s="8">
        <v>56394</v>
      </c>
      <c r="C34" s="8">
        <v>128002</v>
      </c>
      <c r="D34" s="8">
        <v>126226</v>
      </c>
      <c r="E34" s="8">
        <v>100905</v>
      </c>
      <c r="F34" s="8">
        <v>100804</v>
      </c>
    </row>
    <row r="35" spans="1:6" x14ac:dyDescent="0.25">
      <c r="A35" s="7"/>
      <c r="B35" s="6"/>
      <c r="C35" s="6"/>
      <c r="D35" s="6"/>
      <c r="E35" s="6"/>
      <c r="F35" s="6"/>
    </row>
    <row r="36" spans="1:6" x14ac:dyDescent="0.25">
      <c r="A36" s="9" t="s">
        <v>38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</row>
    <row r="37" spans="1:6" x14ac:dyDescent="0.25">
      <c r="A37" s="9" t="s">
        <v>39</v>
      </c>
      <c r="B37" s="6">
        <v>6629</v>
      </c>
      <c r="C37" s="6">
        <v>15488</v>
      </c>
      <c r="D37" s="6">
        <v>15708</v>
      </c>
      <c r="E37" s="6">
        <v>12904</v>
      </c>
      <c r="F37" s="6">
        <v>13238</v>
      </c>
    </row>
    <row r="38" spans="1:6" x14ac:dyDescent="0.25">
      <c r="A38" s="9" t="s">
        <v>43</v>
      </c>
      <c r="B38" s="6">
        <v>49765</v>
      </c>
      <c r="C38" s="6">
        <v>112514</v>
      </c>
      <c r="D38" s="6">
        <v>110518</v>
      </c>
      <c r="E38" s="6">
        <v>88001</v>
      </c>
      <c r="F38" s="6">
        <v>87567</v>
      </c>
    </row>
    <row r="39" spans="1:6" x14ac:dyDescent="0.25">
      <c r="A39" s="7" t="s">
        <v>25</v>
      </c>
      <c r="B39" s="8">
        <v>56394</v>
      </c>
      <c r="C39" s="8">
        <v>128002</v>
      </c>
      <c r="D39" s="8">
        <v>126226</v>
      </c>
      <c r="E39" s="8">
        <v>100905</v>
      </c>
      <c r="F39" s="8">
        <v>100804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A201-807A-4A64-861C-2BE2D2CBD1EF}">
  <sheetPr>
    <tabColor rgb="FFFFC000"/>
  </sheetPr>
  <dimension ref="A1:H42"/>
  <sheetViews>
    <sheetView zoomScaleNormal="100" workbookViewId="0"/>
  </sheetViews>
  <sheetFormatPr defaultColWidth="8.7109375" defaultRowHeight="15" x14ac:dyDescent="0.25"/>
  <cols>
    <col min="1" max="1" width="39.7109375" style="1" customWidth="1"/>
    <col min="2" max="6" width="10.7109375" style="5" customWidth="1"/>
    <col min="7" max="16384" width="8.7109375" style="1"/>
  </cols>
  <sheetData>
    <row r="1" spans="1:6" x14ac:dyDescent="0.25">
      <c r="A1" s="110" t="s">
        <v>30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</row>
    <row r="3" spans="1:6" x14ac:dyDescent="0.25">
      <c r="A3" s="14" t="s">
        <v>130</v>
      </c>
    </row>
    <row r="4" spans="1:6" x14ac:dyDescent="0.25">
      <c r="A4" s="1" t="s">
        <v>131</v>
      </c>
      <c r="B4" s="6">
        <v>951566</v>
      </c>
      <c r="C4" s="6">
        <v>875810</v>
      </c>
      <c r="D4" s="6">
        <v>834179</v>
      </c>
      <c r="E4" s="6">
        <v>856423</v>
      </c>
      <c r="F4" s="6">
        <v>879265</v>
      </c>
    </row>
    <row r="5" spans="1:6" x14ac:dyDescent="0.25">
      <c r="A5" s="17" t="s">
        <v>132</v>
      </c>
      <c r="B5" s="6">
        <v>629122</v>
      </c>
      <c r="C5" s="6">
        <v>663278</v>
      </c>
      <c r="D5" s="6">
        <v>601501</v>
      </c>
      <c r="E5" s="6">
        <v>619498</v>
      </c>
      <c r="F5" s="6">
        <v>641395</v>
      </c>
    </row>
    <row r="6" spans="1:6" x14ac:dyDescent="0.25">
      <c r="A6" s="17"/>
      <c r="B6" s="6"/>
      <c r="C6" s="6"/>
      <c r="D6" s="6"/>
      <c r="E6" s="6"/>
      <c r="F6" s="6"/>
    </row>
    <row r="7" spans="1:6" x14ac:dyDescent="0.25">
      <c r="A7" s="14" t="s">
        <v>32</v>
      </c>
      <c r="B7" s="8">
        <v>237596</v>
      </c>
      <c r="C7" s="8">
        <v>207568</v>
      </c>
      <c r="D7" s="8">
        <v>209049</v>
      </c>
      <c r="E7" s="8">
        <v>209433</v>
      </c>
      <c r="F7" s="8">
        <v>210518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133</v>
      </c>
      <c r="B9" s="8">
        <v>84848</v>
      </c>
      <c r="C9" s="8">
        <v>4964</v>
      </c>
      <c r="D9" s="8">
        <v>23629</v>
      </c>
      <c r="E9" s="8">
        <v>27492</v>
      </c>
      <c r="F9" s="8">
        <v>27352</v>
      </c>
    </row>
    <row r="10" spans="1:6" x14ac:dyDescent="0.25">
      <c r="A10" s="17"/>
      <c r="B10" s="6"/>
      <c r="C10" s="6"/>
      <c r="D10" s="6"/>
      <c r="E10" s="6"/>
      <c r="F10" s="6"/>
    </row>
    <row r="11" spans="1:6" x14ac:dyDescent="0.25">
      <c r="A11" s="14" t="s">
        <v>6</v>
      </c>
      <c r="B11" s="8">
        <v>47569</v>
      </c>
      <c r="C11" s="8">
        <v>45890</v>
      </c>
      <c r="D11" s="8">
        <v>48036</v>
      </c>
      <c r="E11" s="8">
        <v>49029</v>
      </c>
      <c r="F11" s="8">
        <v>49847</v>
      </c>
    </row>
    <row r="12" spans="1:6" x14ac:dyDescent="0.25">
      <c r="A12" s="14"/>
      <c r="B12" s="8"/>
      <c r="C12" s="8"/>
      <c r="D12" s="8"/>
      <c r="E12" s="8"/>
      <c r="F12" s="8"/>
    </row>
    <row r="13" spans="1:6" x14ac:dyDescent="0.25">
      <c r="A13" s="14" t="s">
        <v>12</v>
      </c>
      <c r="B13" s="8">
        <v>132417</v>
      </c>
      <c r="C13" s="8">
        <v>50854</v>
      </c>
      <c r="D13" s="8">
        <v>71665</v>
      </c>
      <c r="E13" s="8">
        <v>76521</v>
      </c>
      <c r="F13" s="8">
        <v>77199</v>
      </c>
    </row>
    <row r="14" spans="1:6" x14ac:dyDescent="0.25">
      <c r="A14" s="14" t="s">
        <v>33</v>
      </c>
      <c r="B14" s="8">
        <v>33104</v>
      </c>
      <c r="C14" s="8">
        <v>12714</v>
      </c>
      <c r="D14" s="8">
        <v>17916</v>
      </c>
      <c r="E14" s="8">
        <v>19130</v>
      </c>
      <c r="F14" s="8">
        <v>19300</v>
      </c>
    </row>
    <row r="15" spans="1:6" x14ac:dyDescent="0.25">
      <c r="A15" s="14" t="s">
        <v>14</v>
      </c>
      <c r="B15" s="8">
        <v>99313</v>
      </c>
      <c r="C15" s="8">
        <v>38141</v>
      </c>
      <c r="D15" s="8">
        <v>53749</v>
      </c>
      <c r="E15" s="8">
        <v>57391</v>
      </c>
      <c r="F15" s="8">
        <v>57899</v>
      </c>
    </row>
    <row r="16" spans="1:6" x14ac:dyDescent="0.25">
      <c r="A16" s="14"/>
      <c r="B16" s="6"/>
      <c r="C16" s="6"/>
      <c r="D16" s="6"/>
      <c r="E16" s="6"/>
      <c r="F16" s="6"/>
    </row>
    <row r="17" spans="1:6" x14ac:dyDescent="0.25">
      <c r="A17" s="110" t="s">
        <v>34</v>
      </c>
      <c r="B17" s="6"/>
      <c r="C17" s="6"/>
      <c r="D17" s="6"/>
      <c r="E17" s="6"/>
      <c r="F17" s="6"/>
    </row>
    <row r="18" spans="1:6" x14ac:dyDescent="0.25">
      <c r="A18" s="7" t="s">
        <v>18</v>
      </c>
      <c r="B18" s="8">
        <v>3224866</v>
      </c>
      <c r="C18" s="8">
        <v>3268566</v>
      </c>
      <c r="D18" s="8">
        <v>3318208</v>
      </c>
      <c r="E18" s="8">
        <v>3364294</v>
      </c>
      <c r="F18" s="8">
        <v>3467486</v>
      </c>
    </row>
    <row r="19" spans="1:6" x14ac:dyDescent="0.25">
      <c r="B19" s="6"/>
      <c r="C19" s="6"/>
      <c r="D19" s="6"/>
      <c r="E19" s="6"/>
      <c r="F19" s="6"/>
    </row>
    <row r="20" spans="1:6" x14ac:dyDescent="0.25">
      <c r="A20" s="9" t="s">
        <v>134</v>
      </c>
      <c r="B20" s="6">
        <v>1391689</v>
      </c>
      <c r="C20" s="6">
        <v>1482202</v>
      </c>
      <c r="D20" s="6">
        <v>1536299</v>
      </c>
      <c r="E20" s="6">
        <v>1586024</v>
      </c>
      <c r="F20" s="6">
        <v>1646908</v>
      </c>
    </row>
    <row r="21" spans="1:6" x14ac:dyDescent="0.25">
      <c r="A21" s="17" t="s">
        <v>135</v>
      </c>
      <c r="B21" s="6">
        <v>464207</v>
      </c>
      <c r="C21" s="6">
        <v>411602</v>
      </c>
      <c r="D21" s="6">
        <v>422577</v>
      </c>
      <c r="E21" s="6">
        <v>433847</v>
      </c>
      <c r="F21" s="6">
        <v>445418</v>
      </c>
    </row>
    <row r="22" spans="1:6" x14ac:dyDescent="0.25">
      <c r="A22" s="17" t="s">
        <v>129</v>
      </c>
      <c r="B22" s="6">
        <v>263670</v>
      </c>
      <c r="C22" s="6">
        <v>231321</v>
      </c>
      <c r="D22" s="6">
        <v>240869</v>
      </c>
      <c r="E22" s="6">
        <v>247293</v>
      </c>
      <c r="F22" s="6">
        <v>253889</v>
      </c>
    </row>
    <row r="23" spans="1:6" x14ac:dyDescent="0.25">
      <c r="A23" s="7" t="s">
        <v>23</v>
      </c>
      <c r="B23" s="8">
        <v>2119566</v>
      </c>
      <c r="C23" s="8">
        <v>2125125</v>
      </c>
      <c r="D23" s="8">
        <v>2199745</v>
      </c>
      <c r="E23" s="8">
        <v>2267164</v>
      </c>
      <c r="F23" s="8">
        <v>2346215</v>
      </c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 t="s">
        <v>24</v>
      </c>
      <c r="B25" s="8">
        <v>1105300</v>
      </c>
      <c r="C25" s="8">
        <v>1143441</v>
      </c>
      <c r="D25" s="8">
        <v>1118463</v>
      </c>
      <c r="E25" s="8">
        <v>1097130</v>
      </c>
      <c r="F25" s="8">
        <v>1121271</v>
      </c>
    </row>
    <row r="26" spans="1:6" x14ac:dyDescent="0.25">
      <c r="A26" s="2" t="s">
        <v>46</v>
      </c>
      <c r="B26" s="155">
        <v>3.8230638326468336</v>
      </c>
      <c r="C26" s="155">
        <v>4.0000005366983613</v>
      </c>
      <c r="D26" s="155">
        <v>3.9999994504105434</v>
      </c>
      <c r="E26" s="155">
        <v>3.9999989252500674</v>
      </c>
      <c r="F26" s="155">
        <v>4</v>
      </c>
    </row>
    <row r="27" spans="1:6" x14ac:dyDescent="0.25">
      <c r="A27" s="7" t="s">
        <v>25</v>
      </c>
      <c r="B27" s="8">
        <v>3224866</v>
      </c>
      <c r="C27" s="8">
        <v>3268566</v>
      </c>
      <c r="D27" s="8">
        <v>3318208</v>
      </c>
      <c r="E27" s="8">
        <v>3364294</v>
      </c>
      <c r="F27" s="8">
        <v>3467486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40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x14ac:dyDescent="0.25">
      <c r="A31" s="1" t="s">
        <v>35</v>
      </c>
      <c r="B31" s="6">
        <v>0</v>
      </c>
      <c r="C31" s="6">
        <v>0</v>
      </c>
      <c r="D31" s="6">
        <v>-78726</v>
      </c>
      <c r="E31" s="6">
        <v>-78724</v>
      </c>
      <c r="F31" s="6">
        <v>-33759</v>
      </c>
    </row>
    <row r="32" spans="1:6" x14ac:dyDescent="0.25">
      <c r="B32" s="6"/>
      <c r="C32" s="6"/>
      <c r="D32" s="6"/>
      <c r="E32" s="6"/>
      <c r="F32" s="6"/>
    </row>
    <row r="33" spans="1:8" x14ac:dyDescent="0.25">
      <c r="A33" s="110" t="s">
        <v>36</v>
      </c>
      <c r="B33" s="6"/>
      <c r="C33" s="6"/>
      <c r="D33" s="6"/>
      <c r="E33" s="6"/>
      <c r="F33" s="6"/>
    </row>
    <row r="34" spans="1:8" x14ac:dyDescent="0.25">
      <c r="A34" s="7" t="s">
        <v>37</v>
      </c>
      <c r="B34" s="8">
        <v>3239281</v>
      </c>
      <c r="C34" s="8">
        <v>3225673</v>
      </c>
      <c r="D34" s="8">
        <v>3281230</v>
      </c>
      <c r="E34" s="8">
        <v>3357977</v>
      </c>
      <c r="F34" s="8">
        <v>3472568</v>
      </c>
    </row>
    <row r="35" spans="1:8" x14ac:dyDescent="0.25">
      <c r="A35" s="7"/>
      <c r="B35" s="6"/>
      <c r="C35" s="6"/>
      <c r="D35" s="6"/>
      <c r="E35" s="6"/>
      <c r="F35" s="6"/>
    </row>
    <row r="36" spans="1:8" x14ac:dyDescent="0.25">
      <c r="A36" s="9" t="s">
        <v>38</v>
      </c>
      <c r="B36" s="6">
        <v>2021433</v>
      </c>
      <c r="C36" s="6">
        <v>2035457</v>
      </c>
      <c r="D36" s="6">
        <v>2115642</v>
      </c>
      <c r="E36" s="6">
        <v>2189556</v>
      </c>
      <c r="F36" s="6">
        <v>2275326</v>
      </c>
      <c r="H36" s="5"/>
    </row>
    <row r="37" spans="1:8" x14ac:dyDescent="0.25">
      <c r="A37" s="9" t="s">
        <v>39</v>
      </c>
      <c r="B37" s="6">
        <v>1053656</v>
      </c>
      <c r="C37" s="6">
        <v>973777</v>
      </c>
      <c r="D37" s="6">
        <v>954680</v>
      </c>
      <c r="E37" s="6">
        <v>978746</v>
      </c>
      <c r="F37" s="6">
        <v>1006720</v>
      </c>
    </row>
    <row r="38" spans="1:8" x14ac:dyDescent="0.25">
      <c r="A38" s="9" t="s">
        <v>43</v>
      </c>
      <c r="B38" s="6">
        <v>164192</v>
      </c>
      <c r="C38" s="6">
        <v>216439</v>
      </c>
      <c r="D38" s="6">
        <v>210908</v>
      </c>
      <c r="E38" s="6">
        <v>189675</v>
      </c>
      <c r="F38" s="6">
        <v>190522</v>
      </c>
    </row>
    <row r="39" spans="1:8" x14ac:dyDescent="0.25">
      <c r="A39" s="7" t="s">
        <v>25</v>
      </c>
      <c r="B39" s="8">
        <v>3239281</v>
      </c>
      <c r="C39" s="8">
        <v>3225673</v>
      </c>
      <c r="D39" s="8">
        <v>3281230</v>
      </c>
      <c r="E39" s="8">
        <v>3357977</v>
      </c>
      <c r="F39" s="8">
        <v>3472568</v>
      </c>
    </row>
    <row r="40" spans="1:8" x14ac:dyDescent="0.25">
      <c r="A40" s="7"/>
    </row>
    <row r="42" spans="1:8" x14ac:dyDescent="0.25">
      <c r="A42" s="1" t="s">
        <v>121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/>
  </sheetViews>
  <sheetFormatPr defaultColWidth="9.140625" defaultRowHeight="15" x14ac:dyDescent="0.25"/>
  <cols>
    <col min="1" max="1" width="22.28515625" style="1" customWidth="1"/>
    <col min="2" max="2" width="15" style="1" customWidth="1"/>
    <col min="3" max="3" width="13.28515625" style="1" customWidth="1"/>
    <col min="4" max="4" width="9.85546875" style="1" customWidth="1"/>
    <col min="5" max="5" width="13.5703125" style="1" bestFit="1" customWidth="1"/>
    <col min="6" max="6" width="12.28515625" style="1" customWidth="1"/>
    <col min="7" max="7" width="11.140625" style="1" customWidth="1"/>
    <col min="8" max="8" width="12.85546875" style="1" customWidth="1"/>
    <col min="9" max="9" width="15" style="1" customWidth="1"/>
    <col min="10" max="10" width="16.7109375" style="1" customWidth="1"/>
    <col min="11" max="11" width="18.7109375" style="1" customWidth="1"/>
    <col min="12" max="12" width="14.140625" style="1" customWidth="1"/>
    <col min="13" max="13" width="17.140625" style="1" customWidth="1"/>
    <col min="14" max="14" width="19.7109375" style="1" customWidth="1"/>
    <col min="15" max="15" width="17.7109375" style="1" customWidth="1"/>
    <col min="16" max="16" width="19.5703125" style="1" customWidth="1"/>
    <col min="17" max="16384" width="9.140625" style="1"/>
  </cols>
  <sheetData>
    <row r="1" spans="1:15" ht="13.9" x14ac:dyDescent="0.25">
      <c r="A1" s="22" t="s">
        <v>122</v>
      </c>
    </row>
    <row r="2" spans="1:15" ht="13.9" x14ac:dyDescent="0.25">
      <c r="A2" s="22" t="s">
        <v>123</v>
      </c>
    </row>
    <row r="3" spans="1:15" x14ac:dyDescent="0.25">
      <c r="A3" s="22" t="s">
        <v>124</v>
      </c>
    </row>
    <row r="4" spans="1:15" x14ac:dyDescent="0.25">
      <c r="A4" s="22" t="s">
        <v>125</v>
      </c>
    </row>
    <row r="5" spans="1:15" ht="13.9" x14ac:dyDescent="0.25">
      <c r="A5" s="22" t="s">
        <v>126</v>
      </c>
    </row>
    <row r="6" spans="1:15" ht="13.9" x14ac:dyDescent="0.25">
      <c r="A6" s="22" t="s">
        <v>127</v>
      </c>
    </row>
    <row r="7" spans="1:15" ht="13.9" x14ac:dyDescent="0.25">
      <c r="A7" s="2"/>
      <c r="C7" s="23"/>
    </row>
    <row r="8" spans="1:15" ht="13.9" x14ac:dyDescent="0.25">
      <c r="A8" s="24" t="s">
        <v>136</v>
      </c>
      <c r="B8" s="25"/>
    </row>
    <row r="9" spans="1:15" ht="13.9" x14ac:dyDescent="0.25">
      <c r="A9" s="24" t="s">
        <v>128</v>
      </c>
      <c r="B9" s="25"/>
    </row>
    <row r="10" spans="1:15" ht="13.9" x14ac:dyDescent="0.25">
      <c r="A10" s="24" t="s">
        <v>137</v>
      </c>
      <c r="B10" s="26"/>
    </row>
    <row r="11" spans="1:15" ht="13.9" x14ac:dyDescent="0.25">
      <c r="A11" s="24" t="s">
        <v>138</v>
      </c>
      <c r="B11" s="27"/>
    </row>
    <row r="12" spans="1:15" ht="13.9" x14ac:dyDescent="0.25">
      <c r="A12" s="24" t="s">
        <v>139</v>
      </c>
      <c r="B12" s="25"/>
    </row>
    <row r="13" spans="1:15" ht="13.9" x14ac:dyDescent="0.25">
      <c r="A13" s="24" t="s">
        <v>140</v>
      </c>
      <c r="B13" s="28"/>
      <c r="C13" s="1" t="s">
        <v>141</v>
      </c>
    </row>
    <row r="14" spans="1:15" ht="13.9" x14ac:dyDescent="0.25">
      <c r="A14" s="24" t="s">
        <v>142</v>
      </c>
      <c r="B14" s="26"/>
    </row>
    <row r="16" spans="1:15" ht="13.9" x14ac:dyDescent="0.25">
      <c r="N16" s="29"/>
      <c r="O16" s="29"/>
    </row>
    <row r="17" spans="1:16" ht="13.9" x14ac:dyDescent="0.25">
      <c r="A17" s="156" t="s">
        <v>143</v>
      </c>
      <c r="B17" s="156"/>
      <c r="N17" s="29"/>
      <c r="O17" s="29"/>
    </row>
    <row r="18" spans="1:16" ht="41.45" x14ac:dyDescent="0.25">
      <c r="A18" s="30" t="s">
        <v>144</v>
      </c>
      <c r="B18" s="30" t="s">
        <v>145</v>
      </c>
      <c r="C18" s="30" t="s">
        <v>146</v>
      </c>
      <c r="D18" s="30" t="s">
        <v>147</v>
      </c>
      <c r="E18" s="30" t="s">
        <v>148</v>
      </c>
      <c r="F18" s="30" t="s">
        <v>149</v>
      </c>
      <c r="G18" s="30" t="s">
        <v>150</v>
      </c>
      <c r="H18" s="30" t="s">
        <v>151</v>
      </c>
      <c r="I18" s="30" t="s">
        <v>152</v>
      </c>
      <c r="J18" s="30" t="s">
        <v>153</v>
      </c>
      <c r="K18" s="30" t="s">
        <v>154</v>
      </c>
      <c r="L18" s="30" t="s">
        <v>155</v>
      </c>
      <c r="M18" s="30" t="s">
        <v>156</v>
      </c>
      <c r="N18" s="30" t="s">
        <v>157</v>
      </c>
      <c r="O18" s="30" t="s">
        <v>158</v>
      </c>
      <c r="P18" s="30" t="s">
        <v>159</v>
      </c>
    </row>
    <row r="19" spans="1:16" ht="13.9" x14ac:dyDescent="0.25">
      <c r="A19" s="31">
        <v>0</v>
      </c>
      <c r="B19" s="32"/>
      <c r="C19" s="32"/>
      <c r="D19" s="33">
        <v>1</v>
      </c>
      <c r="E19" s="34">
        <f>$B$11</f>
        <v>0</v>
      </c>
      <c r="F19" s="32"/>
      <c r="G19" s="32"/>
      <c r="H19" s="35">
        <v>1</v>
      </c>
      <c r="I19" s="32"/>
      <c r="J19" s="27"/>
      <c r="K19" s="32"/>
      <c r="L19" s="32"/>
      <c r="M19" s="36">
        <v>1</v>
      </c>
      <c r="N19" s="27"/>
      <c r="O19" s="32"/>
      <c r="P19" s="32"/>
    </row>
    <row r="20" spans="1:16" ht="13.9" x14ac:dyDescent="0.25">
      <c r="A20" s="31">
        <v>1</v>
      </c>
      <c r="B20" s="37">
        <v>0.21913191736106019</v>
      </c>
      <c r="C20" s="38"/>
      <c r="D20" s="39"/>
      <c r="E20" s="27"/>
      <c r="F20" s="40">
        <f>$B$14</f>
        <v>0</v>
      </c>
      <c r="G20" s="36">
        <f>1-F20</f>
        <v>1</v>
      </c>
      <c r="H20" s="38"/>
      <c r="I20" s="41">
        <f>H19*F20</f>
        <v>0</v>
      </c>
      <c r="J20" s="27"/>
      <c r="K20" s="27"/>
      <c r="L20" s="32"/>
      <c r="M20" s="38"/>
      <c r="N20" s="27"/>
      <c r="O20" s="27"/>
      <c r="P20" s="32"/>
    </row>
    <row r="21" spans="1:16" ht="13.9" x14ac:dyDescent="0.25">
      <c r="A21" s="31">
        <f>A20+1</f>
        <v>2</v>
      </c>
      <c r="B21" s="37">
        <v>0.58400707816921804</v>
      </c>
      <c r="C21" s="38"/>
      <c r="D21" s="39"/>
      <c r="E21" s="27"/>
      <c r="F21" s="40">
        <f t="shared" ref="F21:F29" si="0">$B$14</f>
        <v>0</v>
      </c>
      <c r="G21" s="36">
        <f t="shared" ref="G21:G29" si="1">1-F21</f>
        <v>1</v>
      </c>
      <c r="H21" s="38"/>
      <c r="I21" s="41">
        <f t="shared" ref="I21:I29" si="2">H20*F21</f>
        <v>0</v>
      </c>
      <c r="J21" s="27"/>
      <c r="K21" s="27"/>
      <c r="L21" s="32"/>
      <c r="M21" s="38"/>
      <c r="N21" s="27"/>
      <c r="O21" s="27"/>
      <c r="P21" s="32"/>
    </row>
    <row r="22" spans="1:16" ht="13.9" x14ac:dyDescent="0.25">
      <c r="A22" s="31">
        <f t="shared" ref="A22:A29" si="3">A21+1</f>
        <v>3</v>
      </c>
      <c r="B22" s="37">
        <v>0.95167887491592751</v>
      </c>
      <c r="C22" s="38"/>
      <c r="D22" s="39"/>
      <c r="E22" s="27"/>
      <c r="F22" s="40">
        <f t="shared" si="0"/>
        <v>0</v>
      </c>
      <c r="G22" s="36">
        <f t="shared" si="1"/>
        <v>1</v>
      </c>
      <c r="H22" s="38"/>
      <c r="I22" s="41">
        <f t="shared" si="2"/>
        <v>0</v>
      </c>
      <c r="J22" s="27"/>
      <c r="K22" s="27"/>
      <c r="L22" s="32"/>
      <c r="M22" s="38"/>
      <c r="N22" s="27"/>
      <c r="O22" s="27"/>
      <c r="P22" s="32"/>
    </row>
    <row r="23" spans="1:16" ht="13.9" x14ac:dyDescent="0.25">
      <c r="A23" s="31">
        <f t="shared" si="3"/>
        <v>4</v>
      </c>
      <c r="B23" s="37">
        <v>0.39613730759020682</v>
      </c>
      <c r="C23" s="38"/>
      <c r="D23" s="39"/>
      <c r="E23" s="27"/>
      <c r="F23" s="40">
        <f t="shared" si="0"/>
        <v>0</v>
      </c>
      <c r="G23" s="36">
        <f t="shared" si="1"/>
        <v>1</v>
      </c>
      <c r="H23" s="38"/>
      <c r="I23" s="41">
        <f t="shared" si="2"/>
        <v>0</v>
      </c>
      <c r="J23" s="27"/>
      <c r="K23" s="27"/>
      <c r="L23" s="32"/>
      <c r="M23" s="38"/>
      <c r="N23" s="27"/>
      <c r="O23" s="27"/>
      <c r="P23" s="32"/>
    </row>
    <row r="24" spans="1:16" ht="13.9" x14ac:dyDescent="0.25">
      <c r="A24" s="31">
        <f t="shared" si="3"/>
        <v>5</v>
      </c>
      <c r="B24" s="37">
        <v>0.56172177162554748</v>
      </c>
      <c r="C24" s="38"/>
      <c r="D24" s="39"/>
      <c r="E24" s="27"/>
      <c r="F24" s="40">
        <f t="shared" si="0"/>
        <v>0</v>
      </c>
      <c r="G24" s="36">
        <f t="shared" si="1"/>
        <v>1</v>
      </c>
      <c r="H24" s="38"/>
      <c r="I24" s="41">
        <f t="shared" si="2"/>
        <v>0</v>
      </c>
      <c r="J24" s="27"/>
      <c r="K24" s="27"/>
      <c r="L24" s="32"/>
      <c r="M24" s="38"/>
      <c r="N24" s="27"/>
      <c r="O24" s="27"/>
      <c r="P24" s="32"/>
    </row>
    <row r="25" spans="1:16" ht="13.9" x14ac:dyDescent="0.25">
      <c r="A25" s="31">
        <f t="shared" si="3"/>
        <v>6</v>
      </c>
      <c r="B25" s="37">
        <v>0.31889801649771665</v>
      </c>
      <c r="C25" s="38"/>
      <c r="D25" s="39"/>
      <c r="E25" s="27"/>
      <c r="F25" s="40">
        <f t="shared" si="0"/>
        <v>0</v>
      </c>
      <c r="G25" s="36">
        <f t="shared" si="1"/>
        <v>1</v>
      </c>
      <c r="H25" s="38"/>
      <c r="I25" s="41">
        <f t="shared" si="2"/>
        <v>0</v>
      </c>
      <c r="J25" s="27"/>
      <c r="K25" s="27"/>
      <c r="L25" s="32"/>
      <c r="M25" s="38"/>
      <c r="N25" s="27"/>
      <c r="O25" s="27"/>
      <c r="P25" s="32"/>
    </row>
    <row r="26" spans="1:16" x14ac:dyDescent="0.25">
      <c r="A26" s="31">
        <f t="shared" si="3"/>
        <v>7</v>
      </c>
      <c r="B26" s="37">
        <v>0.2384155808504439</v>
      </c>
      <c r="C26" s="38"/>
      <c r="D26" s="39"/>
      <c r="E26" s="27"/>
      <c r="F26" s="40">
        <f t="shared" si="0"/>
        <v>0</v>
      </c>
      <c r="G26" s="36">
        <f t="shared" si="1"/>
        <v>1</v>
      </c>
      <c r="H26" s="38"/>
      <c r="I26" s="41">
        <f t="shared" si="2"/>
        <v>0</v>
      </c>
      <c r="J26" s="27"/>
      <c r="K26" s="27"/>
      <c r="L26" s="32"/>
      <c r="M26" s="38"/>
      <c r="N26" s="27"/>
      <c r="O26" s="27"/>
      <c r="P26" s="32"/>
    </row>
    <row r="27" spans="1:16" x14ac:dyDescent="0.25">
      <c r="A27" s="31">
        <f t="shared" si="3"/>
        <v>8</v>
      </c>
      <c r="B27" s="37">
        <v>0.2004465665745776</v>
      </c>
      <c r="C27" s="38"/>
      <c r="D27" s="39"/>
      <c r="E27" s="27"/>
      <c r="F27" s="40">
        <f t="shared" si="0"/>
        <v>0</v>
      </c>
      <c r="G27" s="36">
        <f t="shared" si="1"/>
        <v>1</v>
      </c>
      <c r="H27" s="38"/>
      <c r="I27" s="41">
        <f t="shared" si="2"/>
        <v>0</v>
      </c>
      <c r="J27" s="27"/>
      <c r="K27" s="27"/>
      <c r="L27" s="32"/>
      <c r="M27" s="38"/>
      <c r="N27" s="27"/>
      <c r="O27" s="27"/>
      <c r="P27" s="32"/>
    </row>
    <row r="28" spans="1:16" x14ac:dyDescent="0.25">
      <c r="A28" s="31">
        <f t="shared" si="3"/>
        <v>9</v>
      </c>
      <c r="B28" s="37">
        <v>0.64262652524099306</v>
      </c>
      <c r="C28" s="38"/>
      <c r="D28" s="39"/>
      <c r="E28" s="27"/>
      <c r="F28" s="40">
        <f t="shared" si="0"/>
        <v>0</v>
      </c>
      <c r="G28" s="36">
        <f t="shared" si="1"/>
        <v>1</v>
      </c>
      <c r="H28" s="38"/>
      <c r="I28" s="41">
        <f t="shared" si="2"/>
        <v>0</v>
      </c>
      <c r="J28" s="27"/>
      <c r="K28" s="27"/>
      <c r="L28" s="32"/>
      <c r="M28" s="38"/>
      <c r="N28" s="27"/>
      <c r="O28" s="27"/>
      <c r="P28" s="32"/>
    </row>
    <row r="29" spans="1:16" x14ac:dyDescent="0.25">
      <c r="A29" s="31">
        <f t="shared" si="3"/>
        <v>10</v>
      </c>
      <c r="B29" s="37">
        <v>6.1450360936032844E-4</v>
      </c>
      <c r="C29" s="38"/>
      <c r="D29" s="39"/>
      <c r="E29" s="27"/>
      <c r="F29" s="40">
        <f t="shared" si="0"/>
        <v>0</v>
      </c>
      <c r="G29" s="36">
        <f t="shared" si="1"/>
        <v>1</v>
      </c>
      <c r="H29" s="38"/>
      <c r="I29" s="41">
        <f t="shared" si="2"/>
        <v>0</v>
      </c>
      <c r="J29" s="32"/>
      <c r="K29" s="27"/>
      <c r="L29" s="27"/>
      <c r="M29" s="38"/>
      <c r="N29" s="27"/>
      <c r="O29" s="27"/>
      <c r="P29" s="27"/>
    </row>
    <row r="31" spans="1:16" x14ac:dyDescent="0.25">
      <c r="A31" s="24" t="s">
        <v>160</v>
      </c>
      <c r="B31" s="42">
        <f>-SUM(N19:N29)-SUM(O20:O29)-P29</f>
        <v>0</v>
      </c>
    </row>
    <row r="32" spans="1:16" x14ac:dyDescent="0.25">
      <c r="A32" s="2"/>
      <c r="B32" s="29"/>
    </row>
    <row r="34" spans="1:16" x14ac:dyDescent="0.25">
      <c r="A34" s="156" t="s">
        <v>161</v>
      </c>
      <c r="B34" s="156"/>
      <c r="N34" s="29"/>
      <c r="O34" s="29"/>
    </row>
    <row r="35" spans="1:16" ht="57.75" x14ac:dyDescent="0.25">
      <c r="A35" s="30" t="s">
        <v>144</v>
      </c>
      <c r="B35" s="30" t="s">
        <v>145</v>
      </c>
      <c r="C35" s="30" t="s">
        <v>146</v>
      </c>
      <c r="D35" s="30" t="s">
        <v>147</v>
      </c>
      <c r="E35" s="30" t="s">
        <v>148</v>
      </c>
      <c r="F35" s="30" t="s">
        <v>149</v>
      </c>
      <c r="G35" s="30" t="s">
        <v>150</v>
      </c>
      <c r="H35" s="30" t="s">
        <v>151</v>
      </c>
      <c r="I35" s="30" t="s">
        <v>152</v>
      </c>
      <c r="J35" s="30" t="s">
        <v>153</v>
      </c>
      <c r="K35" s="30" t="s">
        <v>154</v>
      </c>
      <c r="L35" s="30" t="s">
        <v>155</v>
      </c>
      <c r="M35" s="30" t="s">
        <v>156</v>
      </c>
      <c r="N35" s="30" t="s">
        <v>157</v>
      </c>
      <c r="O35" s="30" t="s">
        <v>158</v>
      </c>
      <c r="P35" s="30" t="s">
        <v>159</v>
      </c>
    </row>
    <row r="36" spans="1:16" x14ac:dyDescent="0.25">
      <c r="A36" s="31">
        <v>0</v>
      </c>
      <c r="B36" s="32"/>
      <c r="C36" s="32"/>
      <c r="D36" s="33">
        <v>1</v>
      </c>
      <c r="E36" s="34">
        <f>$B$11</f>
        <v>0</v>
      </c>
      <c r="F36" s="32"/>
      <c r="G36" s="32"/>
      <c r="H36" s="35">
        <v>1</v>
      </c>
      <c r="I36" s="32"/>
      <c r="J36" s="27"/>
      <c r="K36" s="32"/>
      <c r="L36" s="32"/>
      <c r="M36" s="36">
        <v>1</v>
      </c>
      <c r="N36" s="27"/>
      <c r="O36" s="32"/>
      <c r="P36" s="32"/>
    </row>
    <row r="37" spans="1:16" x14ac:dyDescent="0.25">
      <c r="A37" s="31">
        <v>1</v>
      </c>
      <c r="B37" s="37">
        <v>0.60307613820588812</v>
      </c>
      <c r="C37" s="38"/>
      <c r="D37" s="39"/>
      <c r="E37" s="27"/>
      <c r="F37" s="40">
        <f>$B$14</f>
        <v>0</v>
      </c>
      <c r="G37" s="36">
        <f>1-F37</f>
        <v>1</v>
      </c>
      <c r="H37" s="38"/>
      <c r="I37" s="41">
        <f>H36*F37</f>
        <v>0</v>
      </c>
      <c r="J37" s="27"/>
      <c r="K37" s="27"/>
      <c r="L37" s="32"/>
      <c r="M37" s="38"/>
      <c r="N37" s="27"/>
      <c r="O37" s="27"/>
      <c r="P37" s="32"/>
    </row>
    <row r="38" spans="1:16" x14ac:dyDescent="0.25">
      <c r="A38" s="31">
        <f>A37+1</f>
        <v>2</v>
      </c>
      <c r="B38" s="37">
        <v>0.125612</v>
      </c>
      <c r="C38" s="38"/>
      <c r="D38" s="39"/>
      <c r="E38" s="27"/>
      <c r="F38" s="40">
        <f t="shared" ref="F38:F46" si="4">$B$14</f>
        <v>0</v>
      </c>
      <c r="G38" s="36">
        <f t="shared" ref="G38:G46" si="5">1-F38</f>
        <v>1</v>
      </c>
      <c r="H38" s="38"/>
      <c r="I38" s="41">
        <f t="shared" ref="I38:I46" si="6">H37*F38</f>
        <v>0</v>
      </c>
      <c r="J38" s="27"/>
      <c r="K38" s="27"/>
      <c r="L38" s="32"/>
      <c r="M38" s="38"/>
      <c r="N38" s="27"/>
      <c r="O38" s="27"/>
      <c r="P38" s="32"/>
    </row>
    <row r="39" spans="1:16" x14ac:dyDescent="0.25">
      <c r="A39" s="31">
        <f t="shared" ref="A39:A46" si="7">A38+1</f>
        <v>3</v>
      </c>
      <c r="B39" s="37">
        <v>0.55626149999999996</v>
      </c>
      <c r="C39" s="38"/>
      <c r="D39" s="39"/>
      <c r="E39" s="27"/>
      <c r="F39" s="40">
        <f t="shared" si="4"/>
        <v>0</v>
      </c>
      <c r="G39" s="36">
        <f t="shared" si="5"/>
        <v>1</v>
      </c>
      <c r="H39" s="38"/>
      <c r="I39" s="41">
        <f t="shared" si="6"/>
        <v>0</v>
      </c>
      <c r="J39" s="27"/>
      <c r="K39" s="27"/>
      <c r="L39" s="32"/>
      <c r="M39" s="38"/>
      <c r="N39" s="27"/>
      <c r="O39" s="27"/>
      <c r="P39" s="32"/>
    </row>
    <row r="40" spans="1:16" x14ac:dyDescent="0.25">
      <c r="A40" s="31">
        <f t="shared" si="7"/>
        <v>4</v>
      </c>
      <c r="B40" s="37">
        <v>0.16918758478035878</v>
      </c>
      <c r="C40" s="38"/>
      <c r="D40" s="39"/>
      <c r="E40" s="27"/>
      <c r="F40" s="40">
        <f t="shared" si="4"/>
        <v>0</v>
      </c>
      <c r="G40" s="36">
        <f t="shared" si="5"/>
        <v>1</v>
      </c>
      <c r="H40" s="38"/>
      <c r="I40" s="41">
        <f t="shared" si="6"/>
        <v>0</v>
      </c>
      <c r="J40" s="27"/>
      <c r="K40" s="27"/>
      <c r="L40" s="32"/>
      <c r="M40" s="38"/>
      <c r="N40" s="27"/>
      <c r="O40" s="27"/>
      <c r="P40" s="32"/>
    </row>
    <row r="41" spans="1:16" x14ac:dyDescent="0.25">
      <c r="A41" s="31">
        <f t="shared" si="7"/>
        <v>5</v>
      </c>
      <c r="B41" s="37">
        <v>7.6269041182611574E-2</v>
      </c>
      <c r="C41" s="38"/>
      <c r="D41" s="39"/>
      <c r="E41" s="27"/>
      <c r="F41" s="40">
        <f t="shared" si="4"/>
        <v>0</v>
      </c>
      <c r="G41" s="36">
        <f t="shared" si="5"/>
        <v>1</v>
      </c>
      <c r="H41" s="38"/>
      <c r="I41" s="41">
        <f t="shared" si="6"/>
        <v>0</v>
      </c>
      <c r="J41" s="27"/>
      <c r="K41" s="27"/>
      <c r="L41" s="32"/>
      <c r="M41" s="38"/>
      <c r="N41" s="27"/>
      <c r="O41" s="27"/>
      <c r="P41" s="32"/>
    </row>
    <row r="42" spans="1:16" x14ac:dyDescent="0.25">
      <c r="A42" s="31">
        <f t="shared" si="7"/>
        <v>6</v>
      </c>
      <c r="B42" s="37">
        <v>0.71598687464788546</v>
      </c>
      <c r="C42" s="38"/>
      <c r="D42" s="39"/>
      <c r="E42" s="27"/>
      <c r="F42" s="40">
        <f t="shared" si="4"/>
        <v>0</v>
      </c>
      <c r="G42" s="36">
        <f t="shared" si="5"/>
        <v>1</v>
      </c>
      <c r="H42" s="38"/>
      <c r="I42" s="41">
        <f t="shared" si="6"/>
        <v>0</v>
      </c>
      <c r="J42" s="27"/>
      <c r="K42" s="27"/>
      <c r="L42" s="32"/>
      <c r="M42" s="38"/>
      <c r="N42" s="27"/>
      <c r="O42" s="27"/>
      <c r="P42" s="32"/>
    </row>
    <row r="43" spans="1:16" x14ac:dyDescent="0.25">
      <c r="A43" s="31">
        <f t="shared" si="7"/>
        <v>7</v>
      </c>
      <c r="B43" s="37">
        <v>0.92553680098994839</v>
      </c>
      <c r="C43" s="38"/>
      <c r="D43" s="39"/>
      <c r="E43" s="27"/>
      <c r="F43" s="40">
        <f t="shared" si="4"/>
        <v>0</v>
      </c>
      <c r="G43" s="36">
        <f t="shared" si="5"/>
        <v>1</v>
      </c>
      <c r="H43" s="38"/>
      <c r="I43" s="41">
        <f t="shared" si="6"/>
        <v>0</v>
      </c>
      <c r="J43" s="27"/>
      <c r="K43" s="27"/>
      <c r="L43" s="32"/>
      <c r="M43" s="38"/>
      <c r="N43" s="27"/>
      <c r="O43" s="27"/>
      <c r="P43" s="32"/>
    </row>
    <row r="44" spans="1:16" x14ac:dyDescent="0.25">
      <c r="A44" s="31">
        <f t="shared" si="7"/>
        <v>8</v>
      </c>
      <c r="B44" s="37">
        <v>0.12633238608826791</v>
      </c>
      <c r="C44" s="38"/>
      <c r="D44" s="39"/>
      <c r="E44" s="27"/>
      <c r="F44" s="40">
        <f t="shared" si="4"/>
        <v>0</v>
      </c>
      <c r="G44" s="36">
        <f t="shared" si="5"/>
        <v>1</v>
      </c>
      <c r="H44" s="38"/>
      <c r="I44" s="41">
        <f t="shared" si="6"/>
        <v>0</v>
      </c>
      <c r="J44" s="27"/>
      <c r="K44" s="27"/>
      <c r="L44" s="32"/>
      <c r="M44" s="38"/>
      <c r="N44" s="27"/>
      <c r="O44" s="27"/>
      <c r="P44" s="32"/>
    </row>
    <row r="45" spans="1:16" x14ac:dyDescent="0.25">
      <c r="A45" s="31">
        <f t="shared" si="7"/>
        <v>9</v>
      </c>
      <c r="B45" s="37">
        <v>0.87627135677578372</v>
      </c>
      <c r="C45" s="38"/>
      <c r="D45" s="39"/>
      <c r="E45" s="27"/>
      <c r="F45" s="40">
        <f t="shared" si="4"/>
        <v>0</v>
      </c>
      <c r="G45" s="36">
        <f t="shared" si="5"/>
        <v>1</v>
      </c>
      <c r="H45" s="38"/>
      <c r="I45" s="41">
        <f t="shared" si="6"/>
        <v>0</v>
      </c>
      <c r="J45" s="27"/>
      <c r="K45" s="27"/>
      <c r="L45" s="32"/>
      <c r="M45" s="38"/>
      <c r="N45" s="27"/>
      <c r="O45" s="27"/>
      <c r="P45" s="32"/>
    </row>
    <row r="46" spans="1:16" x14ac:dyDescent="0.25">
      <c r="A46" s="31">
        <f t="shared" si="7"/>
        <v>10</v>
      </c>
      <c r="B46" s="37">
        <v>0.60134734956617675</v>
      </c>
      <c r="C46" s="38"/>
      <c r="D46" s="39"/>
      <c r="E46" s="27"/>
      <c r="F46" s="40">
        <f t="shared" si="4"/>
        <v>0</v>
      </c>
      <c r="G46" s="36">
        <f t="shared" si="5"/>
        <v>1</v>
      </c>
      <c r="H46" s="38"/>
      <c r="I46" s="41">
        <f t="shared" si="6"/>
        <v>0</v>
      </c>
      <c r="J46" s="32"/>
      <c r="K46" s="27"/>
      <c r="L46" s="27"/>
      <c r="M46" s="38"/>
      <c r="N46" s="27"/>
      <c r="O46" s="27"/>
      <c r="P46" s="27"/>
    </row>
    <row r="48" spans="1:16" x14ac:dyDescent="0.25">
      <c r="A48" s="24" t="s">
        <v>160</v>
      </c>
      <c r="B48" s="42">
        <f>-SUM(N36:N46)-SUM(O37:O46)-P46</f>
        <v>0</v>
      </c>
    </row>
    <row r="51" spans="1:16" x14ac:dyDescent="0.25">
      <c r="A51" s="156" t="s">
        <v>162</v>
      </c>
      <c r="B51" s="156"/>
      <c r="N51" s="29"/>
      <c r="O51" s="29"/>
    </row>
    <row r="52" spans="1:16" ht="57.75" x14ac:dyDescent="0.25">
      <c r="A52" s="30" t="s">
        <v>144</v>
      </c>
      <c r="B52" s="30" t="s">
        <v>145</v>
      </c>
      <c r="C52" s="30" t="s">
        <v>146</v>
      </c>
      <c r="D52" s="30" t="s">
        <v>147</v>
      </c>
      <c r="E52" s="30" t="s">
        <v>148</v>
      </c>
      <c r="F52" s="30" t="s">
        <v>149</v>
      </c>
      <c r="G52" s="30" t="s">
        <v>150</v>
      </c>
      <c r="H52" s="30" t="s">
        <v>151</v>
      </c>
      <c r="I52" s="30" t="s">
        <v>152</v>
      </c>
      <c r="J52" s="30" t="s">
        <v>153</v>
      </c>
      <c r="K52" s="30" t="s">
        <v>154</v>
      </c>
      <c r="L52" s="30" t="s">
        <v>155</v>
      </c>
      <c r="M52" s="30" t="s">
        <v>156</v>
      </c>
      <c r="N52" s="30" t="s">
        <v>157</v>
      </c>
      <c r="O52" s="30" t="s">
        <v>158</v>
      </c>
      <c r="P52" s="30" t="s">
        <v>159</v>
      </c>
    </row>
    <row r="53" spans="1:16" x14ac:dyDescent="0.25">
      <c r="A53" s="31">
        <v>0</v>
      </c>
      <c r="B53" s="32"/>
      <c r="C53" s="32"/>
      <c r="D53" s="33">
        <v>1</v>
      </c>
      <c r="E53" s="34">
        <f>$B$11</f>
        <v>0</v>
      </c>
      <c r="F53" s="32"/>
      <c r="G53" s="32"/>
      <c r="H53" s="35">
        <v>1</v>
      </c>
      <c r="I53" s="32"/>
      <c r="J53" s="27"/>
      <c r="K53" s="32"/>
      <c r="L53" s="32"/>
      <c r="M53" s="36">
        <v>1</v>
      </c>
      <c r="N53" s="27"/>
      <c r="O53" s="32"/>
      <c r="P53" s="32"/>
    </row>
    <row r="54" spans="1:16" x14ac:dyDescent="0.25">
      <c r="A54" s="31">
        <v>1</v>
      </c>
      <c r="B54" s="37">
        <v>0.32675884366408703</v>
      </c>
      <c r="C54" s="38"/>
      <c r="D54" s="39"/>
      <c r="E54" s="27"/>
      <c r="F54" s="40">
        <f>$B$14</f>
        <v>0</v>
      </c>
      <c r="G54" s="36">
        <f>1-F54</f>
        <v>1</v>
      </c>
      <c r="H54" s="38"/>
      <c r="I54" s="41">
        <f>H53*F54</f>
        <v>0</v>
      </c>
      <c r="J54" s="27"/>
      <c r="K54" s="27"/>
      <c r="L54" s="32"/>
      <c r="M54" s="38"/>
      <c r="N54" s="27"/>
      <c r="O54" s="27"/>
      <c r="P54" s="32"/>
    </row>
    <row r="55" spans="1:16" x14ac:dyDescent="0.25">
      <c r="A55" s="31">
        <f>A54+1</f>
        <v>2</v>
      </c>
      <c r="B55" s="37">
        <v>0.52446832202340377</v>
      </c>
      <c r="C55" s="38"/>
      <c r="D55" s="39"/>
      <c r="E55" s="27"/>
      <c r="F55" s="40">
        <f t="shared" ref="F55:F63" si="8">$B$14</f>
        <v>0</v>
      </c>
      <c r="G55" s="36">
        <f t="shared" ref="G55:G63" si="9">1-F55</f>
        <v>1</v>
      </c>
      <c r="H55" s="38"/>
      <c r="I55" s="41">
        <f t="shared" ref="I55:I63" si="10">H54*F55</f>
        <v>0</v>
      </c>
      <c r="J55" s="27"/>
      <c r="K55" s="27"/>
      <c r="L55" s="32"/>
      <c r="M55" s="38"/>
      <c r="N55" s="27"/>
      <c r="O55" s="27"/>
      <c r="P55" s="32"/>
    </row>
    <row r="56" spans="1:16" x14ac:dyDescent="0.25">
      <c r="A56" s="31">
        <f t="shared" ref="A56:A63" si="11">A55+1</f>
        <v>3</v>
      </c>
      <c r="B56" s="37">
        <v>0.96150861201037574</v>
      </c>
      <c r="C56" s="38"/>
      <c r="D56" s="39"/>
      <c r="E56" s="27"/>
      <c r="F56" s="40">
        <f t="shared" si="8"/>
        <v>0</v>
      </c>
      <c r="G56" s="36">
        <f t="shared" si="9"/>
        <v>1</v>
      </c>
      <c r="H56" s="38"/>
      <c r="I56" s="41">
        <f t="shared" si="10"/>
        <v>0</v>
      </c>
      <c r="J56" s="27"/>
      <c r="K56" s="27"/>
      <c r="L56" s="32"/>
      <c r="M56" s="38"/>
      <c r="N56" s="27"/>
      <c r="O56" s="27"/>
      <c r="P56" s="32"/>
    </row>
    <row r="57" spans="1:16" x14ac:dyDescent="0.25">
      <c r="A57" s="31">
        <f t="shared" si="11"/>
        <v>4</v>
      </c>
      <c r="B57" s="37">
        <v>0.91376456108351245</v>
      </c>
      <c r="C57" s="38"/>
      <c r="D57" s="39"/>
      <c r="E57" s="27"/>
      <c r="F57" s="40">
        <f t="shared" si="8"/>
        <v>0</v>
      </c>
      <c r="G57" s="36">
        <f t="shared" si="9"/>
        <v>1</v>
      </c>
      <c r="H57" s="38"/>
      <c r="I57" s="41">
        <f t="shared" si="10"/>
        <v>0</v>
      </c>
      <c r="J57" s="27"/>
      <c r="K57" s="27"/>
      <c r="L57" s="32"/>
      <c r="M57" s="38"/>
      <c r="N57" s="27"/>
      <c r="O57" s="27"/>
      <c r="P57" s="32"/>
    </row>
    <row r="58" spans="1:16" x14ac:dyDescent="0.25">
      <c r="A58" s="31">
        <f t="shared" si="11"/>
        <v>5</v>
      </c>
      <c r="B58" s="37">
        <v>0.91710192469551111</v>
      </c>
      <c r="C58" s="38"/>
      <c r="D58" s="39"/>
      <c r="E58" s="27"/>
      <c r="F58" s="40">
        <f t="shared" si="8"/>
        <v>0</v>
      </c>
      <c r="G58" s="36">
        <f t="shared" si="9"/>
        <v>1</v>
      </c>
      <c r="H58" s="38"/>
      <c r="I58" s="41">
        <f t="shared" si="10"/>
        <v>0</v>
      </c>
      <c r="J58" s="27"/>
      <c r="K58" s="27"/>
      <c r="L58" s="32"/>
      <c r="M58" s="38"/>
      <c r="N58" s="27"/>
      <c r="O58" s="27"/>
      <c r="P58" s="32"/>
    </row>
    <row r="59" spans="1:16" x14ac:dyDescent="0.25">
      <c r="A59" s="31">
        <f t="shared" si="11"/>
        <v>6</v>
      </c>
      <c r="B59" s="37">
        <v>0.81511346916180294</v>
      </c>
      <c r="C59" s="38"/>
      <c r="D59" s="39"/>
      <c r="E59" s="27"/>
      <c r="F59" s="40">
        <f t="shared" si="8"/>
        <v>0</v>
      </c>
      <c r="G59" s="36">
        <f t="shared" si="9"/>
        <v>1</v>
      </c>
      <c r="H59" s="38"/>
      <c r="I59" s="41">
        <f t="shared" si="10"/>
        <v>0</v>
      </c>
      <c r="J59" s="27"/>
      <c r="K59" s="27"/>
      <c r="L59" s="32"/>
      <c r="M59" s="38"/>
      <c r="N59" s="27"/>
      <c r="O59" s="27"/>
      <c r="P59" s="32"/>
    </row>
    <row r="60" spans="1:16" x14ac:dyDescent="0.25">
      <c r="A60" s="31">
        <f t="shared" si="11"/>
        <v>7</v>
      </c>
      <c r="B60" s="37">
        <v>0.57402186024259994</v>
      </c>
      <c r="C60" s="38"/>
      <c r="D60" s="39"/>
      <c r="E60" s="27"/>
      <c r="F60" s="40">
        <f t="shared" si="8"/>
        <v>0</v>
      </c>
      <c r="G60" s="36">
        <f t="shared" si="9"/>
        <v>1</v>
      </c>
      <c r="H60" s="38"/>
      <c r="I60" s="41">
        <f t="shared" si="10"/>
        <v>0</v>
      </c>
      <c r="J60" s="27"/>
      <c r="K60" s="27"/>
      <c r="L60" s="32"/>
      <c r="M60" s="38"/>
      <c r="N60" s="27"/>
      <c r="O60" s="27"/>
      <c r="P60" s="32"/>
    </row>
    <row r="61" spans="1:16" x14ac:dyDescent="0.25">
      <c r="A61" s="31">
        <f t="shared" si="11"/>
        <v>8</v>
      </c>
      <c r="B61" s="37">
        <v>0.26994487462196859</v>
      </c>
      <c r="C61" s="38"/>
      <c r="D61" s="39"/>
      <c r="E61" s="27"/>
      <c r="F61" s="40">
        <f t="shared" si="8"/>
        <v>0</v>
      </c>
      <c r="G61" s="36">
        <f t="shared" si="9"/>
        <v>1</v>
      </c>
      <c r="H61" s="38"/>
      <c r="I61" s="41">
        <f t="shared" si="10"/>
        <v>0</v>
      </c>
      <c r="J61" s="27"/>
      <c r="K61" s="27"/>
      <c r="L61" s="32"/>
      <c r="M61" s="38"/>
      <c r="N61" s="27"/>
      <c r="O61" s="27"/>
      <c r="P61" s="32"/>
    </row>
    <row r="62" spans="1:16" x14ac:dyDescent="0.25">
      <c r="A62" s="31">
        <f t="shared" si="11"/>
        <v>9</v>
      </c>
      <c r="B62" s="37">
        <v>0.10093917427203503</v>
      </c>
      <c r="C62" s="38"/>
      <c r="D62" s="39"/>
      <c r="E62" s="27"/>
      <c r="F62" s="40">
        <f t="shared" si="8"/>
        <v>0</v>
      </c>
      <c r="G62" s="36">
        <f t="shared" si="9"/>
        <v>1</v>
      </c>
      <c r="H62" s="38"/>
      <c r="I62" s="41">
        <f t="shared" si="10"/>
        <v>0</v>
      </c>
      <c r="J62" s="27"/>
      <c r="K62" s="27"/>
      <c r="L62" s="32"/>
      <c r="M62" s="38"/>
      <c r="N62" s="27"/>
      <c r="O62" s="27"/>
      <c r="P62" s="32"/>
    </row>
    <row r="63" spans="1:16" x14ac:dyDescent="0.25">
      <c r="A63" s="31">
        <f t="shared" si="11"/>
        <v>10</v>
      </c>
      <c r="B63" s="37">
        <v>6.6990928903821745E-3</v>
      </c>
      <c r="C63" s="38"/>
      <c r="D63" s="39"/>
      <c r="E63" s="27"/>
      <c r="F63" s="40">
        <f t="shared" si="8"/>
        <v>0</v>
      </c>
      <c r="G63" s="36">
        <f t="shared" si="9"/>
        <v>1</v>
      </c>
      <c r="H63" s="38"/>
      <c r="I63" s="41">
        <f t="shared" si="10"/>
        <v>0</v>
      </c>
      <c r="J63" s="32"/>
      <c r="K63" s="27"/>
      <c r="L63" s="27"/>
      <c r="M63" s="38"/>
      <c r="N63" s="27"/>
      <c r="O63" s="27"/>
      <c r="P63" s="27"/>
    </row>
    <row r="65" spans="1:16" x14ac:dyDescent="0.25">
      <c r="A65" s="24" t="s">
        <v>160</v>
      </c>
      <c r="B65" s="42">
        <f>-SUM(N53:N63)-SUM(O54:O63)-P63</f>
        <v>0</v>
      </c>
    </row>
    <row r="68" spans="1:16" x14ac:dyDescent="0.25">
      <c r="A68" s="156" t="s">
        <v>163</v>
      </c>
      <c r="B68" s="156"/>
      <c r="N68" s="29"/>
      <c r="O68" s="29"/>
    </row>
    <row r="69" spans="1:16" ht="57.75" x14ac:dyDescent="0.25">
      <c r="A69" s="30" t="s">
        <v>144</v>
      </c>
      <c r="B69" s="30" t="s">
        <v>145</v>
      </c>
      <c r="C69" s="30" t="s">
        <v>146</v>
      </c>
      <c r="D69" s="30" t="s">
        <v>147</v>
      </c>
      <c r="E69" s="30" t="s">
        <v>148</v>
      </c>
      <c r="F69" s="30" t="s">
        <v>149</v>
      </c>
      <c r="G69" s="30" t="s">
        <v>150</v>
      </c>
      <c r="H69" s="30" t="s">
        <v>151</v>
      </c>
      <c r="I69" s="30" t="s">
        <v>152</v>
      </c>
      <c r="J69" s="30" t="s">
        <v>153</v>
      </c>
      <c r="K69" s="30" t="s">
        <v>154</v>
      </c>
      <c r="L69" s="30" t="s">
        <v>155</v>
      </c>
      <c r="M69" s="30" t="s">
        <v>156</v>
      </c>
      <c r="N69" s="30" t="s">
        <v>157</v>
      </c>
      <c r="O69" s="30" t="s">
        <v>158</v>
      </c>
      <c r="P69" s="30" t="s">
        <v>159</v>
      </c>
    </row>
    <row r="70" spans="1:16" x14ac:dyDescent="0.25">
      <c r="A70" s="31">
        <v>0</v>
      </c>
      <c r="B70" s="32"/>
      <c r="C70" s="32"/>
      <c r="D70" s="33">
        <v>1</v>
      </c>
      <c r="E70" s="34">
        <f>$B$11</f>
        <v>0</v>
      </c>
      <c r="F70" s="32"/>
      <c r="G70" s="32"/>
      <c r="H70" s="35">
        <v>1</v>
      </c>
      <c r="I70" s="32"/>
      <c r="J70" s="27"/>
      <c r="K70" s="32"/>
      <c r="L70" s="32"/>
      <c r="M70" s="36">
        <v>1</v>
      </c>
      <c r="N70" s="27"/>
      <c r="O70" s="32"/>
      <c r="P70" s="32"/>
    </row>
    <row r="71" spans="1:16" x14ac:dyDescent="0.25">
      <c r="A71" s="31">
        <v>1</v>
      </c>
      <c r="B71" s="37">
        <v>0.28965676326196632</v>
      </c>
      <c r="C71" s="38"/>
      <c r="D71" s="39"/>
      <c r="E71" s="27"/>
      <c r="F71" s="40">
        <f>$B$14</f>
        <v>0</v>
      </c>
      <c r="G71" s="36">
        <f>1-F71</f>
        <v>1</v>
      </c>
      <c r="H71" s="38"/>
      <c r="I71" s="41">
        <f>H70*F71</f>
        <v>0</v>
      </c>
      <c r="J71" s="27"/>
      <c r="K71" s="27"/>
      <c r="L71" s="32"/>
      <c r="M71" s="38"/>
      <c r="N71" s="27"/>
      <c r="O71" s="27"/>
      <c r="P71" s="32"/>
    </row>
    <row r="72" spans="1:16" x14ac:dyDescent="0.25">
      <c r="A72" s="31">
        <f>A71+1</f>
        <v>2</v>
      </c>
      <c r="B72" s="37">
        <v>0.4177789417150769</v>
      </c>
      <c r="C72" s="38"/>
      <c r="D72" s="39"/>
      <c r="E72" s="27"/>
      <c r="F72" s="40">
        <f t="shared" ref="F72:F80" si="12">$B$14</f>
        <v>0</v>
      </c>
      <c r="G72" s="36">
        <f t="shared" ref="G72:G80" si="13">1-F72</f>
        <v>1</v>
      </c>
      <c r="H72" s="38"/>
      <c r="I72" s="41">
        <f t="shared" ref="I72:I80" si="14">H71*F72</f>
        <v>0</v>
      </c>
      <c r="J72" s="27"/>
      <c r="K72" s="27"/>
      <c r="L72" s="32"/>
      <c r="M72" s="38"/>
      <c r="N72" s="27"/>
      <c r="O72" s="27"/>
      <c r="P72" s="32"/>
    </row>
    <row r="73" spans="1:16" x14ac:dyDescent="0.25">
      <c r="A73" s="31">
        <f t="shared" ref="A73:A80" si="15">A72+1</f>
        <v>3</v>
      </c>
      <c r="B73" s="37">
        <v>0.79819528706440035</v>
      </c>
      <c r="C73" s="38"/>
      <c r="D73" s="39"/>
      <c r="E73" s="27"/>
      <c r="F73" s="40">
        <f t="shared" si="12"/>
        <v>0</v>
      </c>
      <c r="G73" s="36">
        <f t="shared" si="13"/>
        <v>1</v>
      </c>
      <c r="H73" s="38"/>
      <c r="I73" s="41">
        <f t="shared" si="14"/>
        <v>0</v>
      </c>
      <c r="J73" s="27"/>
      <c r="K73" s="27"/>
      <c r="L73" s="32"/>
      <c r="M73" s="38"/>
      <c r="N73" s="27"/>
      <c r="O73" s="27"/>
      <c r="P73" s="32"/>
    </row>
    <row r="74" spans="1:16" x14ac:dyDescent="0.25">
      <c r="A74" s="31">
        <f t="shared" si="15"/>
        <v>4</v>
      </c>
      <c r="B74" s="37">
        <v>0.274364014501988</v>
      </c>
      <c r="C74" s="38"/>
      <c r="D74" s="39"/>
      <c r="E74" s="27"/>
      <c r="F74" s="40">
        <f t="shared" si="12"/>
        <v>0</v>
      </c>
      <c r="G74" s="36">
        <f t="shared" si="13"/>
        <v>1</v>
      </c>
      <c r="H74" s="38"/>
      <c r="I74" s="41">
        <f t="shared" si="14"/>
        <v>0</v>
      </c>
      <c r="J74" s="27"/>
      <c r="K74" s="27"/>
      <c r="L74" s="32"/>
      <c r="M74" s="38"/>
      <c r="N74" s="27"/>
      <c r="O74" s="27"/>
      <c r="P74" s="32"/>
    </row>
    <row r="75" spans="1:16" x14ac:dyDescent="0.25">
      <c r="A75" s="31">
        <f t="shared" si="15"/>
        <v>5</v>
      </c>
      <c r="B75" s="37">
        <v>0.35185946963489467</v>
      </c>
      <c r="C75" s="38"/>
      <c r="D75" s="39"/>
      <c r="E75" s="27"/>
      <c r="F75" s="40">
        <f t="shared" si="12"/>
        <v>0</v>
      </c>
      <c r="G75" s="36">
        <f t="shared" si="13"/>
        <v>1</v>
      </c>
      <c r="H75" s="38"/>
      <c r="I75" s="41">
        <f t="shared" si="14"/>
        <v>0</v>
      </c>
      <c r="J75" s="27"/>
      <c r="K75" s="27"/>
      <c r="L75" s="32"/>
      <c r="M75" s="38"/>
      <c r="N75" s="27"/>
      <c r="O75" s="27"/>
      <c r="P75" s="32"/>
    </row>
    <row r="76" spans="1:16" x14ac:dyDescent="0.25">
      <c r="A76" s="31">
        <f t="shared" si="15"/>
        <v>6</v>
      </c>
      <c r="B76" s="37">
        <v>0.41007015226574839</v>
      </c>
      <c r="C76" s="38"/>
      <c r="D76" s="39"/>
      <c r="E76" s="27"/>
      <c r="F76" s="40">
        <f t="shared" si="12"/>
        <v>0</v>
      </c>
      <c r="G76" s="36">
        <f t="shared" si="13"/>
        <v>1</v>
      </c>
      <c r="H76" s="38"/>
      <c r="I76" s="41">
        <f t="shared" si="14"/>
        <v>0</v>
      </c>
      <c r="J76" s="27"/>
      <c r="K76" s="27"/>
      <c r="L76" s="32"/>
      <c r="M76" s="38"/>
      <c r="N76" s="27"/>
      <c r="O76" s="27"/>
      <c r="P76" s="32"/>
    </row>
    <row r="77" spans="1:16" x14ac:dyDescent="0.25">
      <c r="A77" s="31">
        <f t="shared" si="15"/>
        <v>7</v>
      </c>
      <c r="B77" s="37">
        <v>0.71475766321782142</v>
      </c>
      <c r="C77" s="38"/>
      <c r="D77" s="39"/>
      <c r="E77" s="27"/>
      <c r="F77" s="40">
        <f t="shared" si="12"/>
        <v>0</v>
      </c>
      <c r="G77" s="36">
        <f t="shared" si="13"/>
        <v>1</v>
      </c>
      <c r="H77" s="38"/>
      <c r="I77" s="41">
        <f t="shared" si="14"/>
        <v>0</v>
      </c>
      <c r="J77" s="27"/>
      <c r="K77" s="27"/>
      <c r="L77" s="32"/>
      <c r="M77" s="38"/>
      <c r="N77" s="27"/>
      <c r="O77" s="27"/>
      <c r="P77" s="32"/>
    </row>
    <row r="78" spans="1:16" x14ac:dyDescent="0.25">
      <c r="A78" s="31">
        <f t="shared" si="15"/>
        <v>8</v>
      </c>
      <c r="B78" s="37">
        <v>0.6073977510099221</v>
      </c>
      <c r="C78" s="38"/>
      <c r="D78" s="39"/>
      <c r="E78" s="27"/>
      <c r="F78" s="40">
        <f t="shared" si="12"/>
        <v>0</v>
      </c>
      <c r="G78" s="36">
        <f t="shared" si="13"/>
        <v>1</v>
      </c>
      <c r="H78" s="38"/>
      <c r="I78" s="41">
        <f t="shared" si="14"/>
        <v>0</v>
      </c>
      <c r="J78" s="27"/>
      <c r="K78" s="27"/>
      <c r="L78" s="32"/>
      <c r="M78" s="38"/>
      <c r="N78" s="27"/>
      <c r="O78" s="27"/>
      <c r="P78" s="32"/>
    </row>
    <row r="79" spans="1:16" x14ac:dyDescent="0.25">
      <c r="A79" s="31">
        <f t="shared" si="15"/>
        <v>9</v>
      </c>
      <c r="B79" s="37">
        <v>0.69914735845409925</v>
      </c>
      <c r="C79" s="38"/>
      <c r="D79" s="39"/>
      <c r="E79" s="27"/>
      <c r="F79" s="40">
        <f t="shared" si="12"/>
        <v>0</v>
      </c>
      <c r="G79" s="36">
        <f t="shared" si="13"/>
        <v>1</v>
      </c>
      <c r="H79" s="38"/>
      <c r="I79" s="41">
        <f t="shared" si="14"/>
        <v>0</v>
      </c>
      <c r="J79" s="27"/>
      <c r="K79" s="27"/>
      <c r="L79" s="32"/>
      <c r="M79" s="38"/>
      <c r="N79" s="27"/>
      <c r="O79" s="27"/>
      <c r="P79" s="32"/>
    </row>
    <row r="80" spans="1:16" x14ac:dyDescent="0.25">
      <c r="A80" s="31">
        <f t="shared" si="15"/>
        <v>10</v>
      </c>
      <c r="B80" s="37">
        <v>0.84261668690389069</v>
      </c>
      <c r="C80" s="38"/>
      <c r="D80" s="39"/>
      <c r="E80" s="27"/>
      <c r="F80" s="40">
        <f t="shared" si="12"/>
        <v>0</v>
      </c>
      <c r="G80" s="36">
        <f t="shared" si="13"/>
        <v>1</v>
      </c>
      <c r="H80" s="38"/>
      <c r="I80" s="41">
        <f t="shared" si="14"/>
        <v>0</v>
      </c>
      <c r="J80" s="32"/>
      <c r="K80" s="27"/>
      <c r="L80" s="27"/>
      <c r="M80" s="38"/>
      <c r="N80" s="27"/>
      <c r="O80" s="27"/>
      <c r="P80" s="27"/>
    </row>
    <row r="82" spans="1:16" x14ac:dyDescent="0.25">
      <c r="A82" s="24" t="s">
        <v>160</v>
      </c>
      <c r="B82" s="42">
        <f>-SUM(N70:N80)-SUM(O71:O80)-P80</f>
        <v>0</v>
      </c>
    </row>
    <row r="85" spans="1:16" x14ac:dyDescent="0.25">
      <c r="A85" s="156" t="s">
        <v>164</v>
      </c>
      <c r="B85" s="156"/>
      <c r="N85" s="29"/>
      <c r="O85" s="29"/>
    </row>
    <row r="86" spans="1:16" ht="57.75" x14ac:dyDescent="0.25">
      <c r="A86" s="30" t="s">
        <v>144</v>
      </c>
      <c r="B86" s="30" t="s">
        <v>145</v>
      </c>
      <c r="C86" s="30" t="s">
        <v>146</v>
      </c>
      <c r="D86" s="30" t="s">
        <v>147</v>
      </c>
      <c r="E86" s="30" t="s">
        <v>148</v>
      </c>
      <c r="F86" s="30" t="s">
        <v>149</v>
      </c>
      <c r="G86" s="30" t="s">
        <v>150</v>
      </c>
      <c r="H86" s="30" t="s">
        <v>151</v>
      </c>
      <c r="I86" s="30" t="s">
        <v>152</v>
      </c>
      <c r="J86" s="30" t="s">
        <v>153</v>
      </c>
      <c r="K86" s="30" t="s">
        <v>154</v>
      </c>
      <c r="L86" s="30" t="s">
        <v>155</v>
      </c>
      <c r="M86" s="30" t="s">
        <v>156</v>
      </c>
      <c r="N86" s="30" t="s">
        <v>157</v>
      </c>
      <c r="O86" s="30" t="s">
        <v>158</v>
      </c>
      <c r="P86" s="30" t="s">
        <v>159</v>
      </c>
    </row>
    <row r="87" spans="1:16" x14ac:dyDescent="0.25">
      <c r="A87" s="31">
        <v>0</v>
      </c>
      <c r="B87" s="32"/>
      <c r="C87" s="32"/>
      <c r="D87" s="33">
        <v>1</v>
      </c>
      <c r="E87" s="34">
        <f>$B$11</f>
        <v>0</v>
      </c>
      <c r="F87" s="32"/>
      <c r="G87" s="32"/>
      <c r="H87" s="35">
        <v>1</v>
      </c>
      <c r="I87" s="32"/>
      <c r="J87" s="27"/>
      <c r="K87" s="32"/>
      <c r="L87" s="32"/>
      <c r="M87" s="36">
        <v>1</v>
      </c>
      <c r="N87" s="27"/>
      <c r="O87" s="32"/>
      <c r="P87" s="32"/>
    </row>
    <row r="88" spans="1:16" x14ac:dyDescent="0.25">
      <c r="A88" s="31">
        <v>1</v>
      </c>
      <c r="B88" s="37">
        <v>0.62394139512760227</v>
      </c>
      <c r="C88" s="38"/>
      <c r="D88" s="39"/>
      <c r="E88" s="27"/>
      <c r="F88" s="40">
        <f>$B$14</f>
        <v>0</v>
      </c>
      <c r="G88" s="36">
        <f>1-F88</f>
        <v>1</v>
      </c>
      <c r="H88" s="38"/>
      <c r="I88" s="41">
        <f>H87*F88</f>
        <v>0</v>
      </c>
      <c r="J88" s="27"/>
      <c r="K88" s="27"/>
      <c r="L88" s="32"/>
      <c r="M88" s="38"/>
      <c r="N88" s="27"/>
      <c r="O88" s="27"/>
      <c r="P88" s="32"/>
    </row>
    <row r="89" spans="1:16" x14ac:dyDescent="0.25">
      <c r="A89" s="31">
        <f>A88+1</f>
        <v>2</v>
      </c>
      <c r="B89" s="37">
        <v>0.85749977261857468</v>
      </c>
      <c r="C89" s="38"/>
      <c r="D89" s="39"/>
      <c r="E89" s="27"/>
      <c r="F89" s="40">
        <f t="shared" ref="F89:F97" si="16">$B$14</f>
        <v>0</v>
      </c>
      <c r="G89" s="36">
        <f t="shared" ref="G89:G97" si="17">1-F89</f>
        <v>1</v>
      </c>
      <c r="H89" s="38"/>
      <c r="I89" s="41">
        <f t="shared" ref="I89:I97" si="18">H88*F89</f>
        <v>0</v>
      </c>
      <c r="J89" s="27"/>
      <c r="K89" s="27"/>
      <c r="L89" s="32"/>
      <c r="M89" s="38"/>
      <c r="N89" s="27"/>
      <c r="O89" s="27"/>
      <c r="P89" s="32"/>
    </row>
    <row r="90" spans="1:16" x14ac:dyDescent="0.25">
      <c r="A90" s="31">
        <f t="shared" ref="A90:A97" si="19">A89+1</f>
        <v>3</v>
      </c>
      <c r="B90" s="37">
        <v>0.59386144448828837</v>
      </c>
      <c r="C90" s="38"/>
      <c r="D90" s="39"/>
      <c r="E90" s="27"/>
      <c r="F90" s="40">
        <f t="shared" si="16"/>
        <v>0</v>
      </c>
      <c r="G90" s="36">
        <f t="shared" si="17"/>
        <v>1</v>
      </c>
      <c r="H90" s="38"/>
      <c r="I90" s="41">
        <f t="shared" si="18"/>
        <v>0</v>
      </c>
      <c r="J90" s="27"/>
      <c r="K90" s="27"/>
      <c r="L90" s="32"/>
      <c r="M90" s="38"/>
      <c r="N90" s="27"/>
      <c r="O90" s="27"/>
      <c r="P90" s="32"/>
    </row>
    <row r="91" spans="1:16" x14ac:dyDescent="0.25">
      <c r="A91" s="31">
        <f t="shared" si="19"/>
        <v>4</v>
      </c>
      <c r="B91" s="37">
        <v>0.83478562768142572</v>
      </c>
      <c r="C91" s="38"/>
      <c r="D91" s="39"/>
      <c r="E91" s="27"/>
      <c r="F91" s="40">
        <f t="shared" si="16"/>
        <v>0</v>
      </c>
      <c r="G91" s="36">
        <f t="shared" si="17"/>
        <v>1</v>
      </c>
      <c r="H91" s="38"/>
      <c r="I91" s="41">
        <f t="shared" si="18"/>
        <v>0</v>
      </c>
      <c r="J91" s="27"/>
      <c r="K91" s="27"/>
      <c r="L91" s="32"/>
      <c r="M91" s="38"/>
      <c r="N91" s="27"/>
      <c r="O91" s="27"/>
      <c r="P91" s="32"/>
    </row>
    <row r="92" spans="1:16" x14ac:dyDescent="0.25">
      <c r="A92" s="31">
        <f t="shared" si="19"/>
        <v>5</v>
      </c>
      <c r="B92" s="37">
        <v>0.46892975271925663</v>
      </c>
      <c r="C92" s="38"/>
      <c r="D92" s="39"/>
      <c r="E92" s="27"/>
      <c r="F92" s="40">
        <f t="shared" si="16"/>
        <v>0</v>
      </c>
      <c r="G92" s="36">
        <f t="shared" si="17"/>
        <v>1</v>
      </c>
      <c r="H92" s="38"/>
      <c r="I92" s="41">
        <f t="shared" si="18"/>
        <v>0</v>
      </c>
      <c r="J92" s="27"/>
      <c r="K92" s="27"/>
      <c r="L92" s="32"/>
      <c r="M92" s="38"/>
      <c r="N92" s="27"/>
      <c r="O92" s="27"/>
      <c r="P92" s="32"/>
    </row>
    <row r="93" spans="1:16" x14ac:dyDescent="0.25">
      <c r="A93" s="31">
        <f t="shared" si="19"/>
        <v>6</v>
      </c>
      <c r="B93" s="37">
        <v>0.16252626490463062</v>
      </c>
      <c r="C93" s="38"/>
      <c r="D93" s="39"/>
      <c r="E93" s="27"/>
      <c r="F93" s="40">
        <f t="shared" si="16"/>
        <v>0</v>
      </c>
      <c r="G93" s="36">
        <f t="shared" si="17"/>
        <v>1</v>
      </c>
      <c r="H93" s="38"/>
      <c r="I93" s="41">
        <f t="shared" si="18"/>
        <v>0</v>
      </c>
      <c r="J93" s="27"/>
      <c r="K93" s="27"/>
      <c r="L93" s="32"/>
      <c r="M93" s="38"/>
      <c r="N93" s="27"/>
      <c r="O93" s="27"/>
      <c r="P93" s="32"/>
    </row>
    <row r="94" spans="1:16" x14ac:dyDescent="0.25">
      <c r="A94" s="31">
        <f t="shared" si="19"/>
        <v>7</v>
      </c>
      <c r="B94" s="37">
        <v>0.23450899226484689</v>
      </c>
      <c r="C94" s="38"/>
      <c r="D94" s="39"/>
      <c r="E94" s="27"/>
      <c r="F94" s="40">
        <f t="shared" si="16"/>
        <v>0</v>
      </c>
      <c r="G94" s="36">
        <f t="shared" si="17"/>
        <v>1</v>
      </c>
      <c r="H94" s="38"/>
      <c r="I94" s="41">
        <f t="shared" si="18"/>
        <v>0</v>
      </c>
      <c r="J94" s="27"/>
      <c r="K94" s="27"/>
      <c r="L94" s="32"/>
      <c r="M94" s="38"/>
      <c r="N94" s="27"/>
      <c r="O94" s="27"/>
      <c r="P94" s="32"/>
    </row>
    <row r="95" spans="1:16" x14ac:dyDescent="0.25">
      <c r="A95" s="31">
        <f t="shared" si="19"/>
        <v>8</v>
      </c>
      <c r="B95" s="37">
        <v>0.20940245880723796</v>
      </c>
      <c r="C95" s="38"/>
      <c r="D95" s="39"/>
      <c r="E95" s="27"/>
      <c r="F95" s="40">
        <f t="shared" si="16"/>
        <v>0</v>
      </c>
      <c r="G95" s="36">
        <f t="shared" si="17"/>
        <v>1</v>
      </c>
      <c r="H95" s="38"/>
      <c r="I95" s="41">
        <f t="shared" si="18"/>
        <v>0</v>
      </c>
      <c r="J95" s="27"/>
      <c r="K95" s="27"/>
      <c r="L95" s="32"/>
      <c r="M95" s="38"/>
      <c r="N95" s="27"/>
      <c r="O95" s="27"/>
      <c r="P95" s="32"/>
    </row>
    <row r="96" spans="1:16" x14ac:dyDescent="0.25">
      <c r="A96" s="31">
        <f t="shared" si="19"/>
        <v>9</v>
      </c>
      <c r="B96" s="37">
        <v>0.59190339227055644</v>
      </c>
      <c r="C96" s="38"/>
      <c r="D96" s="39"/>
      <c r="E96" s="27"/>
      <c r="F96" s="40">
        <f t="shared" si="16"/>
        <v>0</v>
      </c>
      <c r="G96" s="36">
        <f t="shared" si="17"/>
        <v>1</v>
      </c>
      <c r="H96" s="38"/>
      <c r="I96" s="41">
        <f t="shared" si="18"/>
        <v>0</v>
      </c>
      <c r="J96" s="27"/>
      <c r="K96" s="27"/>
      <c r="L96" s="32"/>
      <c r="M96" s="38"/>
      <c r="N96" s="27"/>
      <c r="O96" s="27"/>
      <c r="P96" s="32"/>
    </row>
    <row r="97" spans="1:16" x14ac:dyDescent="0.25">
      <c r="A97" s="31">
        <f t="shared" si="19"/>
        <v>10</v>
      </c>
      <c r="B97" s="37">
        <v>0.48084412981019475</v>
      </c>
      <c r="C97" s="38"/>
      <c r="D97" s="39"/>
      <c r="E97" s="27"/>
      <c r="F97" s="40">
        <f t="shared" si="16"/>
        <v>0</v>
      </c>
      <c r="G97" s="36">
        <f t="shared" si="17"/>
        <v>1</v>
      </c>
      <c r="H97" s="38"/>
      <c r="I97" s="41">
        <f t="shared" si="18"/>
        <v>0</v>
      </c>
      <c r="J97" s="32"/>
      <c r="K97" s="27"/>
      <c r="L97" s="27"/>
      <c r="M97" s="38"/>
      <c r="N97" s="27"/>
      <c r="O97" s="27"/>
      <c r="P97" s="27"/>
    </row>
    <row r="99" spans="1:16" x14ac:dyDescent="0.25">
      <c r="A99" s="24" t="s">
        <v>160</v>
      </c>
      <c r="B99" s="42">
        <f>-SUM(N87:N97)-SUM(O88:O97)-P97</f>
        <v>0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zoomScaleNormal="100" workbookViewId="0"/>
  </sheetViews>
  <sheetFormatPr defaultColWidth="9.140625" defaultRowHeight="15" x14ac:dyDescent="0.25"/>
  <cols>
    <col min="1" max="1" width="10.85546875" style="4" customWidth="1"/>
    <col min="2" max="2" width="15.28515625" style="1" bestFit="1" customWidth="1"/>
    <col min="3" max="3" width="9.140625" style="4"/>
    <col min="4" max="5" width="9.140625" style="1"/>
    <col min="6" max="6" width="27.7109375" style="1" customWidth="1"/>
    <col min="7" max="7" width="18.7109375" style="1" customWidth="1"/>
    <col min="8" max="16384" width="9.140625" style="1"/>
  </cols>
  <sheetData>
    <row r="1" spans="1:7" x14ac:dyDescent="0.25">
      <c r="A1" s="22" t="s">
        <v>122</v>
      </c>
    </row>
    <row r="2" spans="1:7" x14ac:dyDescent="0.25">
      <c r="A2" s="22" t="s">
        <v>123</v>
      </c>
    </row>
    <row r="3" spans="1:7" x14ac:dyDescent="0.25">
      <c r="A3" s="22" t="s">
        <v>124</v>
      </c>
    </row>
    <row r="4" spans="1:7" x14ac:dyDescent="0.25">
      <c r="A4" s="22" t="s">
        <v>125</v>
      </c>
    </row>
    <row r="5" spans="1:7" x14ac:dyDescent="0.25">
      <c r="A5" s="22" t="s">
        <v>126</v>
      </c>
    </row>
    <row r="6" spans="1:7" x14ac:dyDescent="0.25">
      <c r="A6" s="22" t="s">
        <v>127</v>
      </c>
    </row>
    <row r="8" spans="1:7" x14ac:dyDescent="0.25">
      <c r="F8" s="43" t="s">
        <v>165</v>
      </c>
    </row>
    <row r="9" spans="1:7" x14ac:dyDescent="0.25">
      <c r="A9" s="4" t="s">
        <v>166</v>
      </c>
      <c r="B9" s="4" t="s">
        <v>160</v>
      </c>
      <c r="C9" s="4" t="s">
        <v>167</v>
      </c>
      <c r="F9" s="43"/>
      <c r="G9" s="3"/>
    </row>
    <row r="10" spans="1:7" x14ac:dyDescent="0.25">
      <c r="A10" s="4">
        <v>1</v>
      </c>
      <c r="B10" s="19">
        <v>-415552.72837018193</v>
      </c>
      <c r="C10" s="44"/>
      <c r="F10" s="1" t="s">
        <v>168</v>
      </c>
      <c r="G10" s="45"/>
    </row>
    <row r="11" spans="1:7" x14ac:dyDescent="0.25">
      <c r="A11" s="4">
        <v>2</v>
      </c>
      <c r="B11" s="19">
        <v>7095424.5689442949</v>
      </c>
      <c r="C11" s="44"/>
      <c r="F11" s="1" t="s">
        <v>169</v>
      </c>
      <c r="G11" s="46"/>
    </row>
    <row r="12" spans="1:7" x14ac:dyDescent="0.25">
      <c r="A12" s="4">
        <v>3</v>
      </c>
      <c r="B12" s="19">
        <v>-546356.77798182634</v>
      </c>
      <c r="C12" s="44"/>
    </row>
    <row r="13" spans="1:7" x14ac:dyDescent="0.25">
      <c r="A13" s="4">
        <v>4</v>
      </c>
      <c r="B13" s="19">
        <v>19400399.491832647</v>
      </c>
      <c r="C13" s="44"/>
      <c r="F13" s="1" t="s">
        <v>39</v>
      </c>
      <c r="G13" s="45"/>
    </row>
    <row r="14" spans="1:7" x14ac:dyDescent="0.25">
      <c r="A14" s="4">
        <v>5</v>
      </c>
      <c r="B14" s="19">
        <v>15401854.23846386</v>
      </c>
      <c r="C14" s="44"/>
    </row>
    <row r="15" spans="1:7" x14ac:dyDescent="0.25">
      <c r="A15" s="4">
        <v>6</v>
      </c>
      <c r="B15" s="19">
        <v>4950437.2482715342</v>
      </c>
      <c r="C15" s="44"/>
    </row>
    <row r="16" spans="1:7" x14ac:dyDescent="0.25">
      <c r="A16" s="4">
        <v>7</v>
      </c>
      <c r="B16" s="19">
        <v>10022549.72918481</v>
      </c>
      <c r="C16" s="44"/>
    </row>
    <row r="17" spans="1:3" x14ac:dyDescent="0.25">
      <c r="A17" s="4">
        <v>8</v>
      </c>
      <c r="B17" s="19">
        <v>1975098.5774415247</v>
      </c>
      <c r="C17" s="44"/>
    </row>
    <row r="18" spans="1:3" x14ac:dyDescent="0.25">
      <c r="A18" s="4">
        <v>9</v>
      </c>
      <c r="B18" s="19">
        <v>1291509.9338522404</v>
      </c>
      <c r="C18" s="44"/>
    </row>
    <row r="19" spans="1:3" x14ac:dyDescent="0.25">
      <c r="A19" s="4">
        <v>10</v>
      </c>
      <c r="B19" s="19">
        <v>6486157.3795480086</v>
      </c>
      <c r="C19" s="44"/>
    </row>
    <row r="20" spans="1:3" x14ac:dyDescent="0.25">
      <c r="A20" s="4">
        <v>11</v>
      </c>
      <c r="B20" s="19">
        <v>-441933.76081744028</v>
      </c>
      <c r="C20" s="44"/>
    </row>
    <row r="21" spans="1:3" x14ac:dyDescent="0.25">
      <c r="A21" s="4">
        <v>12</v>
      </c>
      <c r="B21" s="19">
        <v>8134876.7472008998</v>
      </c>
      <c r="C21" s="44"/>
    </row>
    <row r="22" spans="1:3" x14ac:dyDescent="0.25">
      <c r="A22" s="4">
        <v>13</v>
      </c>
      <c r="B22" s="19">
        <v>-586495.40756333759</v>
      </c>
      <c r="C22" s="44"/>
    </row>
    <row r="23" spans="1:3" x14ac:dyDescent="0.25">
      <c r="A23" s="4">
        <v>14</v>
      </c>
      <c r="B23" s="19">
        <v>-490496.8851158875</v>
      </c>
      <c r="C23" s="44"/>
    </row>
    <row r="24" spans="1:3" x14ac:dyDescent="0.25">
      <c r="A24" s="4">
        <v>15</v>
      </c>
      <c r="B24" s="19">
        <v>16732152.363361146</v>
      </c>
      <c r="C24" s="44"/>
    </row>
    <row r="25" spans="1:3" x14ac:dyDescent="0.25">
      <c r="A25" s="4">
        <v>16</v>
      </c>
      <c r="B25" s="19">
        <v>15514199.224289883</v>
      </c>
      <c r="C25" s="44"/>
    </row>
    <row r="26" spans="1:3" x14ac:dyDescent="0.25">
      <c r="A26" s="4">
        <v>17</v>
      </c>
      <c r="B26" s="19">
        <v>5701977.6524105575</v>
      </c>
      <c r="C26" s="44"/>
    </row>
    <row r="27" spans="1:3" x14ac:dyDescent="0.25">
      <c r="A27" s="4">
        <v>18</v>
      </c>
      <c r="B27" s="19">
        <v>19218593.314142779</v>
      </c>
      <c r="C27" s="44"/>
    </row>
    <row r="28" spans="1:3" x14ac:dyDescent="0.25">
      <c r="A28" s="4">
        <v>19</v>
      </c>
      <c r="B28" s="19">
        <v>4581701.1605495922</v>
      </c>
      <c r="C28" s="44"/>
    </row>
    <row r="29" spans="1:3" x14ac:dyDescent="0.25">
      <c r="A29" s="4">
        <v>20</v>
      </c>
      <c r="B29" s="19">
        <v>7721273.5056820977</v>
      </c>
      <c r="C29" s="44"/>
    </row>
    <row r="30" spans="1:3" x14ac:dyDescent="0.25">
      <c r="A30" s="4">
        <v>21</v>
      </c>
      <c r="B30" s="19">
        <v>17069669.740193065</v>
      </c>
      <c r="C30" s="44"/>
    </row>
    <row r="31" spans="1:3" x14ac:dyDescent="0.25">
      <c r="A31" s="4">
        <v>22</v>
      </c>
      <c r="B31" s="19">
        <v>16713773.638876704</v>
      </c>
      <c r="C31" s="44"/>
    </row>
    <row r="32" spans="1:3" x14ac:dyDescent="0.25">
      <c r="A32" s="4">
        <v>23</v>
      </c>
      <c r="B32" s="19">
        <v>-453505.14619718061</v>
      </c>
      <c r="C32" s="44"/>
    </row>
    <row r="33" spans="1:3" x14ac:dyDescent="0.25">
      <c r="A33" s="4">
        <v>24</v>
      </c>
      <c r="B33" s="19">
        <v>10567765.072327029</v>
      </c>
      <c r="C33" s="44"/>
    </row>
    <row r="34" spans="1:3" x14ac:dyDescent="0.25">
      <c r="A34" s="4">
        <v>25</v>
      </c>
      <c r="B34" s="19">
        <v>5679576.5495906472</v>
      </c>
      <c r="C34" s="44"/>
    </row>
    <row r="35" spans="1:3" x14ac:dyDescent="0.25">
      <c r="A35" s="4">
        <v>26</v>
      </c>
      <c r="B35" s="19">
        <v>8917929.9352497365</v>
      </c>
      <c r="C35" s="44"/>
    </row>
    <row r="36" spans="1:3" x14ac:dyDescent="0.25">
      <c r="A36" s="4">
        <v>27</v>
      </c>
      <c r="B36" s="19">
        <v>-364554.06114656734</v>
      </c>
      <c r="C36" s="44"/>
    </row>
    <row r="37" spans="1:3" x14ac:dyDescent="0.25">
      <c r="A37" s="4">
        <v>28</v>
      </c>
      <c r="B37" s="19">
        <v>3247262.3133125976</v>
      </c>
      <c r="C37" s="44"/>
    </row>
    <row r="38" spans="1:3" x14ac:dyDescent="0.25">
      <c r="A38" s="4">
        <v>29</v>
      </c>
      <c r="B38" s="19">
        <v>-793471.51046421018</v>
      </c>
      <c r="C38" s="44"/>
    </row>
    <row r="39" spans="1:3" x14ac:dyDescent="0.25">
      <c r="A39" s="4">
        <v>30</v>
      </c>
      <c r="B39" s="19">
        <v>14868631.298503596</v>
      </c>
      <c r="C39" s="44"/>
    </row>
    <row r="40" spans="1:3" x14ac:dyDescent="0.25">
      <c r="A40" s="4">
        <v>31</v>
      </c>
      <c r="B40" s="19">
        <v>19651072.918052975</v>
      </c>
      <c r="C40" s="44"/>
    </row>
    <row r="41" spans="1:3" x14ac:dyDescent="0.25">
      <c r="A41" s="4">
        <v>32</v>
      </c>
      <c r="B41" s="19">
        <v>-214824.94912734849</v>
      </c>
      <c r="C41" s="44"/>
    </row>
    <row r="42" spans="1:3" x14ac:dyDescent="0.25">
      <c r="A42" s="4">
        <v>33</v>
      </c>
      <c r="B42" s="19">
        <v>7272419.5891016321</v>
      </c>
      <c r="C42" s="44"/>
    </row>
    <row r="43" spans="1:3" x14ac:dyDescent="0.25">
      <c r="A43" s="4">
        <v>34</v>
      </c>
      <c r="B43" s="19">
        <v>-528327.09165796742</v>
      </c>
      <c r="C43" s="44"/>
    </row>
    <row r="44" spans="1:3" x14ac:dyDescent="0.25">
      <c r="A44" s="4">
        <v>35</v>
      </c>
      <c r="B44" s="19">
        <v>17912808.302612226</v>
      </c>
      <c r="C44" s="44"/>
    </row>
    <row r="45" spans="1:3" x14ac:dyDescent="0.25">
      <c r="A45" s="4">
        <v>36</v>
      </c>
      <c r="B45" s="19">
        <v>-437994.07524572016</v>
      </c>
      <c r="C45" s="44"/>
    </row>
    <row r="46" spans="1:3" x14ac:dyDescent="0.25">
      <c r="A46" s="4">
        <v>37</v>
      </c>
      <c r="B46" s="19">
        <v>16120269.297136595</v>
      </c>
      <c r="C46" s="44"/>
    </row>
    <row r="47" spans="1:3" x14ac:dyDescent="0.25">
      <c r="A47" s="4">
        <v>38</v>
      </c>
      <c r="B47" s="19">
        <v>-415109.05825537932</v>
      </c>
      <c r="C47" s="44"/>
    </row>
    <row r="48" spans="1:3" x14ac:dyDescent="0.25">
      <c r="A48" s="4">
        <v>39</v>
      </c>
      <c r="B48" s="19">
        <v>-430580.48361182725</v>
      </c>
      <c r="C48" s="44"/>
    </row>
    <row r="49" spans="1:3" x14ac:dyDescent="0.25">
      <c r="A49" s="4">
        <v>40</v>
      </c>
      <c r="B49" s="19">
        <v>-540114.43167835835</v>
      </c>
      <c r="C49" s="44"/>
    </row>
    <row r="50" spans="1:3" x14ac:dyDescent="0.25">
      <c r="A50" s="4">
        <v>41</v>
      </c>
      <c r="B50" s="19">
        <v>-458383.33806456433</v>
      </c>
      <c r="C50" s="44"/>
    </row>
    <row r="51" spans="1:3" x14ac:dyDescent="0.25">
      <c r="A51" s="4">
        <v>42</v>
      </c>
      <c r="B51" s="19">
        <v>-451829.2076630498</v>
      </c>
      <c r="C51" s="44"/>
    </row>
    <row r="52" spans="1:3" x14ac:dyDescent="0.25">
      <c r="A52" s="4">
        <v>43</v>
      </c>
      <c r="B52" s="19">
        <v>-138622.138103512</v>
      </c>
      <c r="C52" s="44"/>
    </row>
    <row r="53" spans="1:3" x14ac:dyDescent="0.25">
      <c r="A53" s="4">
        <v>44</v>
      </c>
      <c r="B53" s="19">
        <v>-434201.52154771693</v>
      </c>
      <c r="C53" s="44"/>
    </row>
    <row r="54" spans="1:3" x14ac:dyDescent="0.25">
      <c r="A54" s="4">
        <v>45</v>
      </c>
      <c r="B54" s="19">
        <v>6161377.9514987059</v>
      </c>
      <c r="C54" s="44"/>
    </row>
    <row r="55" spans="1:3" x14ac:dyDescent="0.25">
      <c r="A55" s="4">
        <v>46</v>
      </c>
      <c r="B55" s="19">
        <v>11674503.997666771</v>
      </c>
      <c r="C55" s="44"/>
    </row>
    <row r="56" spans="1:3" x14ac:dyDescent="0.25">
      <c r="A56" s="4">
        <v>47</v>
      </c>
      <c r="B56" s="19">
        <v>9934087.6082624774</v>
      </c>
      <c r="C56" s="44"/>
    </row>
    <row r="57" spans="1:3" x14ac:dyDescent="0.25">
      <c r="A57" s="4">
        <v>48</v>
      </c>
      <c r="B57" s="19">
        <v>9672452.2189063914</v>
      </c>
      <c r="C57" s="44"/>
    </row>
    <row r="58" spans="1:3" x14ac:dyDescent="0.25">
      <c r="A58" s="4">
        <v>49</v>
      </c>
      <c r="B58" s="19">
        <v>-478057.60308475792</v>
      </c>
      <c r="C58" s="44"/>
    </row>
    <row r="59" spans="1:3" x14ac:dyDescent="0.25">
      <c r="A59" s="4">
        <v>50</v>
      </c>
      <c r="B59" s="19">
        <v>-377731.03167136159</v>
      </c>
      <c r="C59" s="44"/>
    </row>
    <row r="60" spans="1:3" x14ac:dyDescent="0.25">
      <c r="A60" s="4">
        <v>51</v>
      </c>
      <c r="B60" s="19">
        <v>17286592.973604184</v>
      </c>
      <c r="C60" s="44"/>
    </row>
    <row r="61" spans="1:3" x14ac:dyDescent="0.25">
      <c r="A61" s="4">
        <v>52</v>
      </c>
      <c r="B61" s="19">
        <v>20968163.395204961</v>
      </c>
      <c r="C61" s="44"/>
    </row>
    <row r="62" spans="1:3" x14ac:dyDescent="0.25">
      <c r="A62" s="4">
        <v>53</v>
      </c>
      <c r="B62" s="19">
        <v>-517661.83028050425</v>
      </c>
      <c r="C62" s="44"/>
    </row>
    <row r="63" spans="1:3" x14ac:dyDescent="0.25">
      <c r="A63" s="4">
        <v>54</v>
      </c>
      <c r="B63" s="19">
        <v>8241314.8845434468</v>
      </c>
      <c r="C63" s="44"/>
    </row>
    <row r="64" spans="1:3" x14ac:dyDescent="0.25">
      <c r="A64" s="4">
        <v>55</v>
      </c>
      <c r="B64" s="19">
        <v>16993570.746970356</v>
      </c>
      <c r="C64" s="44"/>
    </row>
    <row r="65" spans="1:3" x14ac:dyDescent="0.25">
      <c r="A65" s="4">
        <v>56</v>
      </c>
      <c r="B65" s="19">
        <v>15070867.951927215</v>
      </c>
      <c r="C65" s="44"/>
    </row>
    <row r="66" spans="1:3" x14ac:dyDescent="0.25">
      <c r="A66" s="4">
        <v>57</v>
      </c>
      <c r="B66" s="19">
        <v>17691766.84158906</v>
      </c>
      <c r="C66" s="44"/>
    </row>
    <row r="67" spans="1:3" x14ac:dyDescent="0.25">
      <c r="A67" s="4">
        <v>58</v>
      </c>
      <c r="B67" s="19">
        <v>-316870.76173713541</v>
      </c>
      <c r="C67" s="44"/>
    </row>
    <row r="68" spans="1:3" x14ac:dyDescent="0.25">
      <c r="A68" s="4">
        <v>59</v>
      </c>
      <c r="B68" s="19">
        <v>-470346.84070827626</v>
      </c>
      <c r="C68" s="44"/>
    </row>
    <row r="69" spans="1:3" x14ac:dyDescent="0.25">
      <c r="A69" s="4">
        <v>60</v>
      </c>
      <c r="B69" s="19">
        <v>12150052.251403302</v>
      </c>
      <c r="C69" s="44"/>
    </row>
    <row r="70" spans="1:3" x14ac:dyDescent="0.25">
      <c r="A70" s="4">
        <v>61</v>
      </c>
      <c r="B70" s="19">
        <v>16456833.583448514</v>
      </c>
      <c r="C70" s="44"/>
    </row>
    <row r="71" spans="1:3" x14ac:dyDescent="0.25">
      <c r="A71" s="4">
        <v>62</v>
      </c>
      <c r="B71" s="19">
        <v>-663868.46983272629</v>
      </c>
      <c r="C71" s="44"/>
    </row>
    <row r="72" spans="1:3" x14ac:dyDescent="0.25">
      <c r="A72" s="4">
        <v>63</v>
      </c>
      <c r="B72" s="19">
        <v>-587164.36861021246</v>
      </c>
      <c r="C72" s="44"/>
    </row>
    <row r="73" spans="1:3" x14ac:dyDescent="0.25">
      <c r="A73" s="4">
        <v>64</v>
      </c>
      <c r="B73" s="19">
        <v>14539386.210722819</v>
      </c>
      <c r="C73" s="44"/>
    </row>
    <row r="74" spans="1:3" x14ac:dyDescent="0.25">
      <c r="A74" s="4">
        <v>65</v>
      </c>
      <c r="B74" s="19">
        <v>14119959.778786365</v>
      </c>
      <c r="C74" s="44"/>
    </row>
    <row r="75" spans="1:3" x14ac:dyDescent="0.25">
      <c r="A75" s="4">
        <v>66</v>
      </c>
      <c r="B75" s="19">
        <v>5390709.5518103261</v>
      </c>
      <c r="C75" s="44"/>
    </row>
    <row r="76" spans="1:3" x14ac:dyDescent="0.25">
      <c r="A76" s="4">
        <v>67</v>
      </c>
      <c r="B76" s="19">
        <v>-399779.50381419208</v>
      </c>
      <c r="C76" s="44"/>
    </row>
    <row r="77" spans="1:3" x14ac:dyDescent="0.25">
      <c r="A77" s="4">
        <v>68</v>
      </c>
      <c r="B77" s="19">
        <v>-468322.18504473229</v>
      </c>
      <c r="C77" s="44"/>
    </row>
    <row r="78" spans="1:3" x14ac:dyDescent="0.25">
      <c r="A78" s="4">
        <v>69</v>
      </c>
      <c r="B78" s="19">
        <v>-739368.58497000381</v>
      </c>
      <c r="C78" s="44"/>
    </row>
    <row r="79" spans="1:3" x14ac:dyDescent="0.25">
      <c r="A79" s="4">
        <v>70</v>
      </c>
      <c r="B79" s="19">
        <v>17241137.895723939</v>
      </c>
      <c r="C79" s="44"/>
    </row>
    <row r="80" spans="1:3" x14ac:dyDescent="0.25">
      <c r="A80" s="4">
        <v>71</v>
      </c>
      <c r="B80" s="19">
        <v>-461338.3749595714</v>
      </c>
      <c r="C80" s="44"/>
    </row>
    <row r="81" spans="1:3" x14ac:dyDescent="0.25">
      <c r="A81" s="4">
        <v>72</v>
      </c>
      <c r="B81" s="19">
        <v>-493826.13712879957</v>
      </c>
      <c r="C81" s="44"/>
    </row>
    <row r="82" spans="1:3" x14ac:dyDescent="0.25">
      <c r="A82" s="4">
        <v>73</v>
      </c>
      <c r="B82" s="19">
        <v>17624015.479645722</v>
      </c>
      <c r="C82" s="44"/>
    </row>
    <row r="83" spans="1:3" x14ac:dyDescent="0.25">
      <c r="A83" s="4">
        <v>74</v>
      </c>
      <c r="B83" s="19">
        <v>-609143.07104578067</v>
      </c>
      <c r="C83" s="44"/>
    </row>
    <row r="84" spans="1:3" x14ac:dyDescent="0.25">
      <c r="A84" s="4">
        <v>75</v>
      </c>
      <c r="B84" s="19">
        <v>11481307.815849187</v>
      </c>
      <c r="C84" s="44"/>
    </row>
    <row r="85" spans="1:3" x14ac:dyDescent="0.25">
      <c r="A85" s="4">
        <v>76</v>
      </c>
      <c r="B85" s="19">
        <v>9917082.2150690369</v>
      </c>
      <c r="C85" s="44"/>
    </row>
    <row r="86" spans="1:3" x14ac:dyDescent="0.25">
      <c r="A86" s="4">
        <v>77</v>
      </c>
      <c r="B86" s="19">
        <v>-494657.44072020566</v>
      </c>
      <c r="C86" s="44"/>
    </row>
    <row r="87" spans="1:3" x14ac:dyDescent="0.25">
      <c r="A87" s="4">
        <v>78</v>
      </c>
      <c r="B87" s="19">
        <v>5243700.7012144383</v>
      </c>
      <c r="C87" s="44"/>
    </row>
    <row r="88" spans="1:3" x14ac:dyDescent="0.25">
      <c r="A88" s="4">
        <v>79</v>
      </c>
      <c r="B88" s="19">
        <v>-566433.34223904391</v>
      </c>
      <c r="C88" s="44"/>
    </row>
    <row r="89" spans="1:3" x14ac:dyDescent="0.25">
      <c r="A89" s="4">
        <v>80</v>
      </c>
      <c r="B89" s="19">
        <v>2333943.4531695712</v>
      </c>
      <c r="C89" s="44"/>
    </row>
    <row r="90" spans="1:3" x14ac:dyDescent="0.25">
      <c r="A90" s="4">
        <v>81</v>
      </c>
      <c r="B90" s="19">
        <v>13666398.002214955</v>
      </c>
      <c r="C90" s="44"/>
    </row>
    <row r="91" spans="1:3" x14ac:dyDescent="0.25">
      <c r="A91" s="4">
        <v>82</v>
      </c>
      <c r="B91" s="19">
        <v>11990610.574417308</v>
      </c>
      <c r="C91" s="44"/>
    </row>
    <row r="92" spans="1:3" x14ac:dyDescent="0.25">
      <c r="A92" s="4">
        <v>83</v>
      </c>
      <c r="B92" s="19">
        <v>-642809.70872035669</v>
      </c>
      <c r="C92" s="44"/>
    </row>
    <row r="93" spans="1:3" x14ac:dyDescent="0.25">
      <c r="A93" s="4">
        <v>84</v>
      </c>
      <c r="B93" s="19">
        <v>-450847.25251110591</v>
      </c>
      <c r="C93" s="44"/>
    </row>
    <row r="94" spans="1:3" x14ac:dyDescent="0.25">
      <c r="A94" s="4">
        <v>85</v>
      </c>
      <c r="B94" s="19">
        <v>4287289.3923663609</v>
      </c>
      <c r="C94" s="44"/>
    </row>
    <row r="95" spans="1:3" x14ac:dyDescent="0.25">
      <c r="A95" s="4">
        <v>86</v>
      </c>
      <c r="B95" s="19">
        <v>6983427.0956256567</v>
      </c>
      <c r="C95" s="44"/>
    </row>
    <row r="96" spans="1:3" x14ac:dyDescent="0.25">
      <c r="A96" s="4">
        <v>87</v>
      </c>
      <c r="B96" s="19">
        <v>-451473.19055874797</v>
      </c>
      <c r="C96" s="44"/>
    </row>
    <row r="97" spans="1:3" x14ac:dyDescent="0.25">
      <c r="A97" s="4">
        <v>88</v>
      </c>
      <c r="B97" s="19">
        <v>-542875.08351082494</v>
      </c>
      <c r="C97" s="44"/>
    </row>
    <row r="98" spans="1:3" x14ac:dyDescent="0.25">
      <c r="A98" s="4">
        <v>89</v>
      </c>
      <c r="B98" s="19">
        <v>-552410.5294220607</v>
      </c>
      <c r="C98" s="44"/>
    </row>
    <row r="99" spans="1:3" x14ac:dyDescent="0.25">
      <c r="A99" s="4">
        <v>90</v>
      </c>
      <c r="B99" s="19">
        <v>9667649.4037291501</v>
      </c>
      <c r="C99" s="44"/>
    </row>
    <row r="100" spans="1:3" x14ac:dyDescent="0.25">
      <c r="A100" s="4">
        <v>91</v>
      </c>
      <c r="B100" s="19">
        <v>-619189.38146994903</v>
      </c>
      <c r="C100" s="44"/>
    </row>
    <row r="101" spans="1:3" x14ac:dyDescent="0.25">
      <c r="A101" s="4">
        <v>92</v>
      </c>
      <c r="B101" s="19">
        <v>-496689.60395404877</v>
      </c>
      <c r="C101" s="44"/>
    </row>
    <row r="102" spans="1:3" x14ac:dyDescent="0.25">
      <c r="A102" s="4">
        <v>93</v>
      </c>
      <c r="B102" s="19">
        <v>-411875.50332214712</v>
      </c>
      <c r="C102" s="44"/>
    </row>
    <row r="103" spans="1:3" x14ac:dyDescent="0.25">
      <c r="A103" s="4">
        <v>94</v>
      </c>
      <c r="B103" s="19">
        <v>-402362.97886260465</v>
      </c>
      <c r="C103" s="44"/>
    </row>
    <row r="104" spans="1:3" x14ac:dyDescent="0.25">
      <c r="A104" s="4">
        <v>95</v>
      </c>
      <c r="B104" s="19">
        <v>11254407.153654296</v>
      </c>
      <c r="C104" s="44"/>
    </row>
    <row r="105" spans="1:3" x14ac:dyDescent="0.25">
      <c r="A105" s="4">
        <v>96</v>
      </c>
      <c r="B105" s="47">
        <f>'Q2(a)(cash flow)'!B31</f>
        <v>0</v>
      </c>
      <c r="C105" s="44"/>
    </row>
    <row r="106" spans="1:3" x14ac:dyDescent="0.25">
      <c r="A106" s="4">
        <v>97</v>
      </c>
      <c r="B106" s="47">
        <f>'Q2(a)(cash flow)'!B48</f>
        <v>0</v>
      </c>
      <c r="C106" s="44"/>
    </row>
    <row r="107" spans="1:3" x14ac:dyDescent="0.25">
      <c r="A107" s="4">
        <v>98</v>
      </c>
      <c r="B107" s="47">
        <f>'Q2(a)(cash flow)'!B65</f>
        <v>0</v>
      </c>
      <c r="C107" s="44"/>
    </row>
    <row r="108" spans="1:3" x14ac:dyDescent="0.25">
      <c r="A108" s="4">
        <v>99</v>
      </c>
      <c r="B108" s="47">
        <f>'Q2(a)(cash flow)'!B82</f>
        <v>0</v>
      </c>
      <c r="C108" s="44"/>
    </row>
    <row r="109" spans="1:3" x14ac:dyDescent="0.25">
      <c r="A109" s="4">
        <v>100</v>
      </c>
      <c r="B109" s="47">
        <f>'Q2(a)(cash flow)'!B99</f>
        <v>0</v>
      </c>
      <c r="C109" s="44"/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140625" defaultRowHeight="15" x14ac:dyDescent="0.25"/>
  <cols>
    <col min="1" max="1" width="21.85546875" style="49" customWidth="1"/>
    <col min="2" max="2" width="13.140625" style="50" customWidth="1"/>
    <col min="3" max="3" width="14.28515625" style="50" customWidth="1"/>
    <col min="4" max="4" width="13.7109375" style="50" customWidth="1"/>
    <col min="5" max="5" width="9.140625" style="49"/>
    <col min="6" max="6" width="11.85546875" style="51" customWidth="1"/>
    <col min="7" max="7" width="10.85546875" style="51" customWidth="1"/>
    <col min="8" max="8" width="12" style="49" customWidth="1"/>
    <col min="9" max="9" width="9.140625" style="52"/>
    <col min="10" max="16384" width="9.140625" style="49"/>
  </cols>
  <sheetData>
    <row r="1" spans="1:11" ht="13.9" x14ac:dyDescent="0.25">
      <c r="A1" s="48" t="s">
        <v>122</v>
      </c>
      <c r="B1" s="49"/>
    </row>
    <row r="2" spans="1:11" ht="13.9" x14ac:dyDescent="0.25">
      <c r="A2" s="48" t="s">
        <v>123</v>
      </c>
      <c r="B2" s="49"/>
    </row>
    <row r="3" spans="1:11" x14ac:dyDescent="0.25">
      <c r="A3" s="48" t="s">
        <v>124</v>
      </c>
      <c r="B3" s="49"/>
    </row>
    <row r="4" spans="1:11" x14ac:dyDescent="0.25">
      <c r="A4" s="48" t="s">
        <v>125</v>
      </c>
      <c r="B4" s="49"/>
    </row>
    <row r="5" spans="1:11" ht="13.9" x14ac:dyDescent="0.25">
      <c r="A5" s="48" t="s">
        <v>126</v>
      </c>
      <c r="B5" s="49"/>
    </row>
    <row r="6" spans="1:11" ht="13.9" x14ac:dyDescent="0.25">
      <c r="A6" s="48" t="s">
        <v>127</v>
      </c>
      <c r="B6" s="49"/>
    </row>
    <row r="8" spans="1:11" ht="13.9" x14ac:dyDescent="0.25">
      <c r="F8" s="53" t="s">
        <v>170</v>
      </c>
    </row>
    <row r="9" spans="1:11" ht="29.25" customHeight="1" x14ac:dyDescent="0.25">
      <c r="B9" s="157" t="s">
        <v>171</v>
      </c>
      <c r="C9" s="158"/>
    </row>
    <row r="10" spans="1:11" ht="41.25" customHeight="1" x14ac:dyDescent="0.25">
      <c r="A10" s="54" t="s">
        <v>172</v>
      </c>
      <c r="B10" s="55" t="s">
        <v>173</v>
      </c>
      <c r="C10" s="55" t="s">
        <v>174</v>
      </c>
      <c r="D10" s="55" t="s">
        <v>175</v>
      </c>
      <c r="F10" s="56" t="s">
        <v>176</v>
      </c>
      <c r="G10" s="56" t="s">
        <v>177</v>
      </c>
      <c r="H10" s="56" t="s">
        <v>178</v>
      </c>
    </row>
    <row r="11" spans="1:11" ht="13.9" x14ac:dyDescent="0.25">
      <c r="A11" s="49" t="s">
        <v>179</v>
      </c>
      <c r="B11" s="75">
        <v>200</v>
      </c>
      <c r="C11" s="75">
        <v>20</v>
      </c>
      <c r="D11" s="75">
        <v>210</v>
      </c>
      <c r="F11" s="58"/>
      <c r="G11" s="58"/>
      <c r="H11" s="49" t="s">
        <v>180</v>
      </c>
      <c r="K11" s="59"/>
    </row>
    <row r="12" spans="1:11" ht="13.9" x14ac:dyDescent="0.25">
      <c r="A12" s="49" t="s">
        <v>181</v>
      </c>
      <c r="B12" s="75">
        <v>40</v>
      </c>
      <c r="C12" s="75">
        <v>5</v>
      </c>
      <c r="D12" s="75">
        <v>45</v>
      </c>
      <c r="F12" s="58"/>
      <c r="G12" s="58"/>
      <c r="H12" s="49" t="s">
        <v>180</v>
      </c>
      <c r="K12" s="59"/>
    </row>
    <row r="14" spans="1:11" ht="60.75" customHeight="1" x14ac:dyDescent="0.25">
      <c r="G14" s="56" t="s">
        <v>182</v>
      </c>
    </row>
    <row r="15" spans="1:11" ht="18.75" x14ac:dyDescent="0.3">
      <c r="A15" s="60" t="s">
        <v>183</v>
      </c>
      <c r="E15" s="61"/>
      <c r="F15" s="52"/>
      <c r="G15" s="58"/>
      <c r="H15" s="49" t="s">
        <v>184</v>
      </c>
      <c r="I15" s="62"/>
      <c r="J15" s="63"/>
    </row>
    <row r="16" spans="1:11" ht="13.9" x14ac:dyDescent="0.25">
      <c r="F16" s="64"/>
      <c r="G16" s="65"/>
      <c r="H16" s="63"/>
      <c r="I16" s="62"/>
      <c r="J16" s="63"/>
    </row>
    <row r="17" spans="6:6" ht="13.9" x14ac:dyDescent="0.25">
      <c r="F17" s="52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140625" defaultRowHeight="15" x14ac:dyDescent="0.25"/>
  <cols>
    <col min="1" max="1" width="9.140625" style="49"/>
    <col min="2" max="2" width="13.85546875" style="49" customWidth="1"/>
    <col min="3" max="3" width="10.5703125" style="49" bestFit="1" customWidth="1"/>
    <col min="4" max="4" width="9.5703125" style="49" customWidth="1"/>
    <col min="5" max="5" width="9.85546875" style="49" customWidth="1"/>
    <col min="6" max="16384" width="9.140625" style="49"/>
  </cols>
  <sheetData>
    <row r="1" spans="1:5" ht="13.9" x14ac:dyDescent="0.25">
      <c r="A1" s="48" t="s">
        <v>122</v>
      </c>
    </row>
    <row r="2" spans="1:5" ht="13.9" x14ac:dyDescent="0.25">
      <c r="A2" s="48" t="s">
        <v>123</v>
      </c>
    </row>
    <row r="3" spans="1:5" x14ac:dyDescent="0.25">
      <c r="A3" s="48" t="s">
        <v>124</v>
      </c>
    </row>
    <row r="4" spans="1:5" x14ac:dyDescent="0.25">
      <c r="A4" s="48" t="s">
        <v>125</v>
      </c>
    </row>
    <row r="5" spans="1:5" ht="13.9" x14ac:dyDescent="0.25">
      <c r="A5" s="48" t="s">
        <v>126</v>
      </c>
    </row>
    <row r="6" spans="1:5" ht="13.9" x14ac:dyDescent="0.25">
      <c r="A6" s="48" t="s">
        <v>127</v>
      </c>
    </row>
    <row r="7" spans="1:5" ht="14.45" thickBot="1" x14ac:dyDescent="0.3"/>
    <row r="8" spans="1:5" ht="15.6" thickTop="1" thickBot="1" x14ac:dyDescent="0.35">
      <c r="A8" s="159" t="s">
        <v>185</v>
      </c>
      <c r="B8" s="160"/>
      <c r="C8" s="160"/>
      <c r="D8" s="160"/>
      <c r="E8" s="161"/>
    </row>
    <row r="9" spans="1:5" ht="14.45" thickTop="1" x14ac:dyDescent="0.25"/>
    <row r="10" spans="1:5" ht="13.9" x14ac:dyDescent="0.25">
      <c r="C10" s="162" t="s">
        <v>186</v>
      </c>
      <c r="D10" s="163"/>
      <c r="E10" s="164"/>
    </row>
    <row r="11" spans="1:5" ht="27.6" x14ac:dyDescent="0.25">
      <c r="A11" s="54" t="s">
        <v>187</v>
      </c>
      <c r="B11" s="54" t="s">
        <v>188</v>
      </c>
      <c r="C11" s="54" t="s">
        <v>179</v>
      </c>
      <c r="D11" s="54" t="s">
        <v>181</v>
      </c>
      <c r="E11" s="55" t="s">
        <v>189</v>
      </c>
    </row>
    <row r="12" spans="1:5" ht="13.9" x14ac:dyDescent="0.25">
      <c r="A12" s="49">
        <v>1</v>
      </c>
      <c r="B12" s="49">
        <v>1877</v>
      </c>
      <c r="C12" s="49">
        <v>274</v>
      </c>
      <c r="D12" s="49">
        <v>69</v>
      </c>
      <c r="E12" s="49">
        <v>343</v>
      </c>
    </row>
    <row r="13" spans="1:5" ht="13.9" x14ac:dyDescent="0.25">
      <c r="A13" s="49">
        <f>+A12+1</f>
        <v>2</v>
      </c>
      <c r="B13" s="49">
        <v>7177</v>
      </c>
      <c r="C13" s="49">
        <v>272</v>
      </c>
      <c r="D13" s="49">
        <v>69</v>
      </c>
      <c r="E13" s="49">
        <v>341</v>
      </c>
    </row>
    <row r="14" spans="1:5" ht="13.9" x14ac:dyDescent="0.25">
      <c r="A14" s="49">
        <f t="shared" ref="A14:A77" si="0">+A13+1</f>
        <v>3</v>
      </c>
      <c r="B14" s="49">
        <v>8945</v>
      </c>
      <c r="C14" s="49">
        <v>271</v>
      </c>
      <c r="D14" s="49">
        <v>69</v>
      </c>
      <c r="E14" s="49">
        <v>340</v>
      </c>
    </row>
    <row r="15" spans="1:5" ht="13.9" x14ac:dyDescent="0.25">
      <c r="A15" s="49">
        <f t="shared" si="0"/>
        <v>4</v>
      </c>
      <c r="B15" s="49">
        <v>8614</v>
      </c>
      <c r="C15" s="49">
        <v>263</v>
      </c>
      <c r="D15" s="49">
        <v>67</v>
      </c>
      <c r="E15" s="49">
        <v>330</v>
      </c>
    </row>
    <row r="16" spans="1:5" ht="13.9" x14ac:dyDescent="0.25">
      <c r="A16" s="49">
        <f t="shared" si="0"/>
        <v>5</v>
      </c>
      <c r="B16" s="49">
        <v>1778</v>
      </c>
      <c r="C16" s="49">
        <v>263</v>
      </c>
      <c r="D16" s="49">
        <v>66</v>
      </c>
      <c r="E16" s="49">
        <v>329</v>
      </c>
    </row>
    <row r="17" spans="1:5" ht="13.9" x14ac:dyDescent="0.25">
      <c r="A17" s="49">
        <f t="shared" si="0"/>
        <v>6</v>
      </c>
      <c r="B17" s="49">
        <v>4555</v>
      </c>
      <c r="C17" s="49">
        <v>264</v>
      </c>
      <c r="D17" s="49">
        <v>63</v>
      </c>
      <c r="E17" s="49">
        <v>327</v>
      </c>
    </row>
    <row r="18" spans="1:5" ht="13.9" x14ac:dyDescent="0.25">
      <c r="A18" s="49">
        <f t="shared" si="0"/>
        <v>7</v>
      </c>
      <c r="B18" s="49">
        <v>8932</v>
      </c>
      <c r="C18" s="49">
        <v>263</v>
      </c>
      <c r="D18" s="49">
        <v>64</v>
      </c>
      <c r="E18" s="49">
        <v>327</v>
      </c>
    </row>
    <row r="19" spans="1:5" ht="13.9" x14ac:dyDescent="0.25">
      <c r="A19" s="49">
        <f t="shared" si="0"/>
        <v>8</v>
      </c>
      <c r="B19" s="49">
        <v>3385</v>
      </c>
      <c r="C19" s="49">
        <v>261</v>
      </c>
      <c r="D19" s="49">
        <v>64</v>
      </c>
      <c r="E19" s="49">
        <v>325</v>
      </c>
    </row>
    <row r="20" spans="1:5" ht="13.9" x14ac:dyDescent="0.25">
      <c r="A20" s="49">
        <f t="shared" si="0"/>
        <v>9</v>
      </c>
      <c r="B20" s="49">
        <v>9380</v>
      </c>
      <c r="C20" s="49">
        <v>260</v>
      </c>
      <c r="D20" s="49">
        <v>65</v>
      </c>
      <c r="E20" s="49">
        <v>325</v>
      </c>
    </row>
    <row r="21" spans="1:5" ht="13.9" x14ac:dyDescent="0.25">
      <c r="A21" s="49">
        <f t="shared" si="0"/>
        <v>10</v>
      </c>
      <c r="B21" s="49">
        <v>1869</v>
      </c>
      <c r="C21" s="49">
        <v>260</v>
      </c>
      <c r="D21" s="49">
        <v>64</v>
      </c>
      <c r="E21" s="49">
        <v>324</v>
      </c>
    </row>
    <row r="22" spans="1:5" ht="13.9" x14ac:dyDescent="0.25">
      <c r="A22" s="49">
        <f t="shared" si="0"/>
        <v>11</v>
      </c>
      <c r="B22" s="49">
        <v>7655</v>
      </c>
      <c r="C22" s="49">
        <v>261</v>
      </c>
      <c r="D22" s="49">
        <v>63</v>
      </c>
      <c r="E22" s="49">
        <v>324</v>
      </c>
    </row>
    <row r="23" spans="1:5" ht="13.9" x14ac:dyDescent="0.25">
      <c r="A23" s="49">
        <f t="shared" si="0"/>
        <v>12</v>
      </c>
      <c r="B23" s="49">
        <v>9105</v>
      </c>
      <c r="C23" s="49">
        <v>260</v>
      </c>
      <c r="D23" s="49">
        <v>63</v>
      </c>
      <c r="E23" s="49">
        <v>323</v>
      </c>
    </row>
    <row r="24" spans="1:5" ht="13.9" x14ac:dyDescent="0.25">
      <c r="A24" s="49">
        <f t="shared" si="0"/>
        <v>13</v>
      </c>
      <c r="B24" s="49">
        <v>8647</v>
      </c>
      <c r="C24" s="49">
        <v>256</v>
      </c>
      <c r="D24" s="49">
        <v>64</v>
      </c>
      <c r="E24" s="49">
        <v>320</v>
      </c>
    </row>
    <row r="25" spans="1:5" ht="13.9" x14ac:dyDescent="0.25">
      <c r="A25" s="49">
        <f t="shared" si="0"/>
        <v>14</v>
      </c>
      <c r="B25" s="49">
        <v>6865</v>
      </c>
      <c r="C25" s="49">
        <v>257</v>
      </c>
      <c r="D25" s="49">
        <v>62</v>
      </c>
      <c r="E25" s="49">
        <v>319</v>
      </c>
    </row>
    <row r="26" spans="1:5" ht="13.9" x14ac:dyDescent="0.25">
      <c r="A26" s="49">
        <f t="shared" si="0"/>
        <v>15</v>
      </c>
      <c r="B26" s="49">
        <v>975</v>
      </c>
      <c r="C26" s="49">
        <v>255</v>
      </c>
      <c r="D26" s="49">
        <v>63</v>
      </c>
      <c r="E26" s="49">
        <v>318</v>
      </c>
    </row>
    <row r="27" spans="1:5" x14ac:dyDescent="0.25">
      <c r="A27" s="49">
        <f t="shared" si="0"/>
        <v>16</v>
      </c>
      <c r="B27" s="49">
        <v>1980</v>
      </c>
      <c r="C27" s="49">
        <v>256</v>
      </c>
      <c r="D27" s="49">
        <v>62</v>
      </c>
      <c r="E27" s="49">
        <v>318</v>
      </c>
    </row>
    <row r="28" spans="1:5" x14ac:dyDescent="0.25">
      <c r="A28" s="49">
        <f t="shared" si="0"/>
        <v>17</v>
      </c>
      <c r="B28" s="49">
        <v>4096</v>
      </c>
      <c r="C28" s="49">
        <v>254</v>
      </c>
      <c r="D28" s="49">
        <v>64</v>
      </c>
      <c r="E28" s="49">
        <v>318</v>
      </c>
    </row>
    <row r="29" spans="1:5" x14ac:dyDescent="0.25">
      <c r="A29" s="49">
        <f t="shared" si="0"/>
        <v>18</v>
      </c>
      <c r="B29" s="49">
        <v>3104</v>
      </c>
      <c r="C29" s="49">
        <v>259</v>
      </c>
      <c r="D29" s="49">
        <v>58</v>
      </c>
      <c r="E29" s="49">
        <v>317</v>
      </c>
    </row>
    <row r="30" spans="1:5" x14ac:dyDescent="0.25">
      <c r="A30" s="49">
        <f t="shared" si="0"/>
        <v>19</v>
      </c>
      <c r="B30" s="49">
        <v>4919</v>
      </c>
      <c r="C30" s="49">
        <v>254</v>
      </c>
      <c r="D30" s="49">
        <v>63</v>
      </c>
      <c r="E30" s="49">
        <v>317</v>
      </c>
    </row>
    <row r="31" spans="1:5" x14ac:dyDescent="0.25">
      <c r="A31" s="49">
        <f t="shared" si="0"/>
        <v>20</v>
      </c>
      <c r="B31" s="49">
        <v>9833</v>
      </c>
      <c r="C31" s="49">
        <v>256</v>
      </c>
      <c r="D31" s="49">
        <v>61</v>
      </c>
      <c r="E31" s="49">
        <v>317</v>
      </c>
    </row>
    <row r="32" spans="1:5" x14ac:dyDescent="0.25">
      <c r="A32" s="49">
        <f t="shared" si="0"/>
        <v>21</v>
      </c>
      <c r="B32" s="49">
        <v>4644</v>
      </c>
      <c r="C32" s="49">
        <v>255</v>
      </c>
      <c r="D32" s="49">
        <v>61</v>
      </c>
      <c r="E32" s="49">
        <v>316</v>
      </c>
    </row>
    <row r="33" spans="1:5" x14ac:dyDescent="0.25">
      <c r="A33" s="49">
        <f t="shared" si="0"/>
        <v>22</v>
      </c>
      <c r="B33" s="49">
        <v>1747</v>
      </c>
      <c r="C33" s="49">
        <v>257</v>
      </c>
      <c r="D33" s="49">
        <v>58</v>
      </c>
      <c r="E33" s="49">
        <v>315</v>
      </c>
    </row>
    <row r="34" spans="1:5" x14ac:dyDescent="0.25">
      <c r="A34" s="49">
        <f t="shared" si="0"/>
        <v>23</v>
      </c>
      <c r="B34" s="49">
        <v>2428</v>
      </c>
      <c r="C34" s="49">
        <v>252</v>
      </c>
      <c r="D34" s="49">
        <v>63</v>
      </c>
      <c r="E34" s="49">
        <v>315</v>
      </c>
    </row>
    <row r="35" spans="1:5" x14ac:dyDescent="0.25">
      <c r="A35" s="49">
        <f t="shared" si="0"/>
        <v>24</v>
      </c>
      <c r="B35" s="49">
        <v>9696</v>
      </c>
      <c r="C35" s="49">
        <v>252</v>
      </c>
      <c r="D35" s="49">
        <v>63</v>
      </c>
      <c r="E35" s="49">
        <v>315</v>
      </c>
    </row>
    <row r="36" spans="1:5" x14ac:dyDescent="0.25">
      <c r="A36" s="49">
        <f t="shared" si="0"/>
        <v>25</v>
      </c>
      <c r="B36" s="49">
        <v>124</v>
      </c>
      <c r="C36" s="49">
        <v>250</v>
      </c>
      <c r="D36" s="49">
        <v>64</v>
      </c>
      <c r="E36" s="49">
        <v>314</v>
      </c>
    </row>
    <row r="37" spans="1:5" x14ac:dyDescent="0.25">
      <c r="A37" s="49">
        <f t="shared" si="0"/>
        <v>26</v>
      </c>
      <c r="B37" s="49">
        <v>214</v>
      </c>
      <c r="C37" s="49">
        <v>252</v>
      </c>
      <c r="D37" s="49">
        <v>62</v>
      </c>
      <c r="E37" s="49">
        <v>314</v>
      </c>
    </row>
    <row r="38" spans="1:5" x14ac:dyDescent="0.25">
      <c r="A38" s="49">
        <f t="shared" si="0"/>
        <v>27</v>
      </c>
      <c r="B38" s="49">
        <v>1943</v>
      </c>
      <c r="C38" s="49">
        <v>256</v>
      </c>
      <c r="D38" s="49">
        <v>58</v>
      </c>
      <c r="E38" s="49">
        <v>314</v>
      </c>
    </row>
    <row r="39" spans="1:5" x14ac:dyDescent="0.25">
      <c r="A39" s="49">
        <f t="shared" si="0"/>
        <v>28</v>
      </c>
      <c r="B39" s="49">
        <v>8174</v>
      </c>
      <c r="C39" s="49">
        <v>254</v>
      </c>
      <c r="D39" s="49">
        <v>60</v>
      </c>
      <c r="E39" s="49">
        <v>314</v>
      </c>
    </row>
    <row r="40" spans="1:5" x14ac:dyDescent="0.25">
      <c r="A40" s="49">
        <f t="shared" si="0"/>
        <v>29</v>
      </c>
      <c r="B40" s="49">
        <v>9586</v>
      </c>
      <c r="C40" s="49">
        <v>253</v>
      </c>
      <c r="D40" s="49">
        <v>61</v>
      </c>
      <c r="E40" s="49">
        <v>314</v>
      </c>
    </row>
    <row r="41" spans="1:5" x14ac:dyDescent="0.25">
      <c r="A41" s="49">
        <f t="shared" si="0"/>
        <v>30</v>
      </c>
      <c r="B41" s="49">
        <v>9865</v>
      </c>
      <c r="C41" s="49">
        <v>254</v>
      </c>
      <c r="D41" s="49">
        <v>60</v>
      </c>
      <c r="E41" s="49">
        <v>314</v>
      </c>
    </row>
    <row r="42" spans="1:5" x14ac:dyDescent="0.25">
      <c r="A42" s="49">
        <f t="shared" si="0"/>
        <v>31</v>
      </c>
      <c r="B42" s="49">
        <v>4138</v>
      </c>
      <c r="C42" s="49">
        <v>251</v>
      </c>
      <c r="D42" s="49">
        <v>62</v>
      </c>
      <c r="E42" s="49">
        <v>313</v>
      </c>
    </row>
    <row r="43" spans="1:5" x14ac:dyDescent="0.25">
      <c r="A43" s="49">
        <f t="shared" si="0"/>
        <v>32</v>
      </c>
      <c r="B43" s="49">
        <v>9215</v>
      </c>
      <c r="C43" s="49">
        <v>253</v>
      </c>
      <c r="D43" s="49">
        <v>60</v>
      </c>
      <c r="E43" s="49">
        <v>313</v>
      </c>
    </row>
    <row r="44" spans="1:5" x14ac:dyDescent="0.25">
      <c r="A44" s="49">
        <f t="shared" si="0"/>
        <v>33</v>
      </c>
      <c r="B44" s="49">
        <v>2098</v>
      </c>
      <c r="C44" s="49">
        <v>248</v>
      </c>
      <c r="D44" s="49">
        <v>64</v>
      </c>
      <c r="E44" s="49">
        <v>312</v>
      </c>
    </row>
    <row r="45" spans="1:5" x14ac:dyDescent="0.25">
      <c r="A45" s="49">
        <f t="shared" si="0"/>
        <v>34</v>
      </c>
      <c r="B45" s="49">
        <v>6671</v>
      </c>
      <c r="C45" s="49">
        <v>253</v>
      </c>
      <c r="D45" s="49">
        <v>59</v>
      </c>
      <c r="E45" s="49">
        <v>312</v>
      </c>
    </row>
    <row r="46" spans="1:5" x14ac:dyDescent="0.25">
      <c r="A46" s="49">
        <f t="shared" si="0"/>
        <v>35</v>
      </c>
      <c r="B46" s="49">
        <v>7814</v>
      </c>
      <c r="C46" s="49">
        <v>252</v>
      </c>
      <c r="D46" s="49">
        <v>60</v>
      </c>
      <c r="E46" s="49">
        <v>312</v>
      </c>
    </row>
    <row r="47" spans="1:5" x14ac:dyDescent="0.25">
      <c r="A47" s="49">
        <f t="shared" si="0"/>
        <v>36</v>
      </c>
      <c r="B47" s="49">
        <v>8129</v>
      </c>
      <c r="C47" s="49">
        <v>251</v>
      </c>
      <c r="D47" s="49">
        <v>61</v>
      </c>
      <c r="E47" s="49">
        <v>312</v>
      </c>
    </row>
    <row r="48" spans="1:5" x14ac:dyDescent="0.25">
      <c r="A48" s="49">
        <f t="shared" si="0"/>
        <v>37</v>
      </c>
      <c r="B48" s="49">
        <v>8684</v>
      </c>
      <c r="C48" s="49">
        <v>253</v>
      </c>
      <c r="D48" s="49">
        <v>59</v>
      </c>
      <c r="E48" s="49">
        <v>312</v>
      </c>
    </row>
    <row r="49" spans="1:5" x14ac:dyDescent="0.25">
      <c r="A49" s="49">
        <f t="shared" si="0"/>
        <v>38</v>
      </c>
      <c r="B49" s="49">
        <v>8791</v>
      </c>
      <c r="C49" s="49">
        <v>251</v>
      </c>
      <c r="D49" s="49">
        <v>61</v>
      </c>
      <c r="E49" s="49">
        <v>312</v>
      </c>
    </row>
    <row r="50" spans="1:5" x14ac:dyDescent="0.25">
      <c r="A50" s="49">
        <f t="shared" si="0"/>
        <v>39</v>
      </c>
      <c r="B50" s="49">
        <v>3485</v>
      </c>
      <c r="C50" s="49">
        <v>250</v>
      </c>
      <c r="D50" s="49">
        <v>61</v>
      </c>
      <c r="E50" s="49">
        <v>311</v>
      </c>
    </row>
    <row r="51" spans="1:5" x14ac:dyDescent="0.25">
      <c r="A51" s="49">
        <f t="shared" si="0"/>
        <v>40</v>
      </c>
      <c r="B51" s="49">
        <v>6156</v>
      </c>
      <c r="C51" s="49">
        <v>250</v>
      </c>
      <c r="D51" s="49">
        <v>61</v>
      </c>
      <c r="E51" s="49">
        <v>311</v>
      </c>
    </row>
    <row r="52" spans="1:5" x14ac:dyDescent="0.25">
      <c r="A52" s="49">
        <f t="shared" si="0"/>
        <v>41</v>
      </c>
      <c r="B52" s="49">
        <v>556</v>
      </c>
      <c r="C52" s="49">
        <v>250</v>
      </c>
      <c r="D52" s="49">
        <v>60</v>
      </c>
      <c r="E52" s="49">
        <v>310</v>
      </c>
    </row>
    <row r="53" spans="1:5" x14ac:dyDescent="0.25">
      <c r="A53" s="49">
        <f t="shared" si="0"/>
        <v>42</v>
      </c>
      <c r="B53" s="49">
        <v>4004</v>
      </c>
      <c r="C53" s="49">
        <v>248</v>
      </c>
      <c r="D53" s="49">
        <v>62</v>
      </c>
      <c r="E53" s="49">
        <v>310</v>
      </c>
    </row>
    <row r="54" spans="1:5" x14ac:dyDescent="0.25">
      <c r="A54" s="49">
        <f t="shared" si="0"/>
        <v>43</v>
      </c>
      <c r="B54" s="49">
        <v>5498</v>
      </c>
      <c r="C54" s="49">
        <v>251</v>
      </c>
      <c r="D54" s="49">
        <v>59</v>
      </c>
      <c r="E54" s="49">
        <v>310</v>
      </c>
    </row>
    <row r="55" spans="1:5" x14ac:dyDescent="0.25">
      <c r="A55" s="49">
        <f t="shared" si="0"/>
        <v>44</v>
      </c>
      <c r="B55" s="49">
        <v>7109</v>
      </c>
      <c r="C55" s="49">
        <v>251</v>
      </c>
      <c r="D55" s="49">
        <v>59</v>
      </c>
      <c r="E55" s="49">
        <v>310</v>
      </c>
    </row>
    <row r="56" spans="1:5" x14ac:dyDescent="0.25">
      <c r="A56" s="49">
        <f t="shared" si="0"/>
        <v>45</v>
      </c>
      <c r="B56" s="49">
        <v>9808</v>
      </c>
      <c r="C56" s="49">
        <v>248</v>
      </c>
      <c r="D56" s="49">
        <v>62</v>
      </c>
      <c r="E56" s="49">
        <v>310</v>
      </c>
    </row>
    <row r="57" spans="1:5" x14ac:dyDescent="0.25">
      <c r="A57" s="49">
        <f t="shared" si="0"/>
        <v>46</v>
      </c>
      <c r="B57" s="49">
        <v>582</v>
      </c>
      <c r="C57" s="49">
        <v>250</v>
      </c>
      <c r="D57" s="49">
        <v>59</v>
      </c>
      <c r="E57" s="49">
        <v>309</v>
      </c>
    </row>
    <row r="58" spans="1:5" x14ac:dyDescent="0.25">
      <c r="A58" s="49">
        <f t="shared" si="0"/>
        <v>47</v>
      </c>
      <c r="B58" s="49">
        <v>3805</v>
      </c>
      <c r="C58" s="49">
        <v>250</v>
      </c>
      <c r="D58" s="49">
        <v>59</v>
      </c>
      <c r="E58" s="49">
        <v>309</v>
      </c>
    </row>
    <row r="59" spans="1:5" x14ac:dyDescent="0.25">
      <c r="A59" s="49">
        <f t="shared" si="0"/>
        <v>48</v>
      </c>
      <c r="B59" s="49">
        <v>4633</v>
      </c>
      <c r="C59" s="49">
        <v>253</v>
      </c>
      <c r="D59" s="49">
        <v>56</v>
      </c>
      <c r="E59" s="49">
        <v>309</v>
      </c>
    </row>
    <row r="60" spans="1:5" x14ac:dyDescent="0.25">
      <c r="A60" s="49">
        <f t="shared" si="0"/>
        <v>49</v>
      </c>
      <c r="B60" s="49">
        <v>7332</v>
      </c>
      <c r="C60" s="49">
        <v>249</v>
      </c>
      <c r="D60" s="49">
        <v>60</v>
      </c>
      <c r="E60" s="49">
        <v>309</v>
      </c>
    </row>
    <row r="61" spans="1:5" x14ac:dyDescent="0.25">
      <c r="A61" s="49">
        <f t="shared" si="0"/>
        <v>50</v>
      </c>
      <c r="B61" s="49">
        <v>7688</v>
      </c>
      <c r="C61" s="49">
        <v>250</v>
      </c>
      <c r="D61" s="49">
        <v>59</v>
      </c>
      <c r="E61" s="49">
        <v>309</v>
      </c>
    </row>
    <row r="62" spans="1:5" x14ac:dyDescent="0.25">
      <c r="A62" s="49">
        <f t="shared" si="0"/>
        <v>51</v>
      </c>
      <c r="B62" s="49">
        <v>9139</v>
      </c>
      <c r="C62" s="49">
        <v>248</v>
      </c>
      <c r="D62" s="49">
        <v>61</v>
      </c>
      <c r="E62" s="49">
        <v>309</v>
      </c>
    </row>
    <row r="63" spans="1:5" x14ac:dyDescent="0.25">
      <c r="A63" s="49">
        <f t="shared" si="0"/>
        <v>52</v>
      </c>
      <c r="B63" s="49">
        <v>1072</v>
      </c>
      <c r="C63" s="49">
        <v>249</v>
      </c>
      <c r="D63" s="49">
        <v>59</v>
      </c>
      <c r="E63" s="49">
        <v>308</v>
      </c>
    </row>
    <row r="64" spans="1:5" x14ac:dyDescent="0.25">
      <c r="A64" s="49">
        <f t="shared" si="0"/>
        <v>53</v>
      </c>
      <c r="B64" s="49">
        <v>2451</v>
      </c>
      <c r="C64" s="49">
        <v>251</v>
      </c>
      <c r="D64" s="49">
        <v>57</v>
      </c>
      <c r="E64" s="49">
        <v>308</v>
      </c>
    </row>
    <row r="65" spans="1:5" x14ac:dyDescent="0.25">
      <c r="A65" s="49">
        <f t="shared" si="0"/>
        <v>54</v>
      </c>
      <c r="B65" s="49">
        <v>5298</v>
      </c>
      <c r="C65" s="49">
        <v>248</v>
      </c>
      <c r="D65" s="49">
        <v>60</v>
      </c>
      <c r="E65" s="49">
        <v>308</v>
      </c>
    </row>
    <row r="66" spans="1:5" x14ac:dyDescent="0.25">
      <c r="A66" s="49">
        <f t="shared" si="0"/>
        <v>55</v>
      </c>
      <c r="B66" s="49">
        <v>8352</v>
      </c>
      <c r="C66" s="49">
        <v>249</v>
      </c>
      <c r="D66" s="49">
        <v>59</v>
      </c>
      <c r="E66" s="49">
        <v>308</v>
      </c>
    </row>
    <row r="67" spans="1:5" x14ac:dyDescent="0.25">
      <c r="A67" s="49">
        <f t="shared" si="0"/>
        <v>56</v>
      </c>
      <c r="B67" s="49">
        <v>2191</v>
      </c>
      <c r="C67" s="49">
        <v>251</v>
      </c>
      <c r="D67" s="49">
        <v>56</v>
      </c>
      <c r="E67" s="49">
        <v>307</v>
      </c>
    </row>
    <row r="68" spans="1:5" x14ac:dyDescent="0.25">
      <c r="A68" s="49">
        <f t="shared" si="0"/>
        <v>57</v>
      </c>
      <c r="B68" s="49">
        <v>2350</v>
      </c>
      <c r="C68" s="49">
        <v>252</v>
      </c>
      <c r="D68" s="49">
        <v>55</v>
      </c>
      <c r="E68" s="49">
        <v>307</v>
      </c>
    </row>
    <row r="69" spans="1:5" x14ac:dyDescent="0.25">
      <c r="A69" s="49">
        <f t="shared" si="0"/>
        <v>58</v>
      </c>
      <c r="B69" s="49">
        <v>3395</v>
      </c>
      <c r="C69" s="49">
        <v>247</v>
      </c>
      <c r="D69" s="49">
        <v>60</v>
      </c>
      <c r="E69" s="49">
        <v>307</v>
      </c>
    </row>
    <row r="70" spans="1:5" x14ac:dyDescent="0.25">
      <c r="A70" s="49">
        <f t="shared" si="0"/>
        <v>59</v>
      </c>
      <c r="B70" s="49">
        <v>4751</v>
      </c>
      <c r="C70" s="49">
        <v>249</v>
      </c>
      <c r="D70" s="49">
        <v>58</v>
      </c>
      <c r="E70" s="49">
        <v>307</v>
      </c>
    </row>
    <row r="71" spans="1:5" x14ac:dyDescent="0.25">
      <c r="A71" s="49">
        <f t="shared" si="0"/>
        <v>60</v>
      </c>
      <c r="B71" s="49">
        <v>7294</v>
      </c>
      <c r="C71" s="49">
        <v>255</v>
      </c>
      <c r="D71" s="49">
        <v>52</v>
      </c>
      <c r="E71" s="49">
        <v>307</v>
      </c>
    </row>
    <row r="72" spans="1:5" x14ac:dyDescent="0.25">
      <c r="A72" s="49">
        <f t="shared" si="0"/>
        <v>61</v>
      </c>
      <c r="B72" s="49">
        <v>7767</v>
      </c>
      <c r="C72" s="49">
        <v>248</v>
      </c>
      <c r="D72" s="49">
        <v>59</v>
      </c>
      <c r="E72" s="49">
        <v>307</v>
      </c>
    </row>
    <row r="73" spans="1:5" x14ac:dyDescent="0.25">
      <c r="A73" s="49">
        <f t="shared" si="0"/>
        <v>62</v>
      </c>
      <c r="B73" s="49">
        <v>3505</v>
      </c>
      <c r="C73" s="49">
        <v>246</v>
      </c>
      <c r="D73" s="49">
        <v>60</v>
      </c>
      <c r="E73" s="49">
        <v>306</v>
      </c>
    </row>
    <row r="74" spans="1:5" x14ac:dyDescent="0.25">
      <c r="A74" s="49">
        <f t="shared" si="0"/>
        <v>63</v>
      </c>
      <c r="B74" s="49">
        <v>3701</v>
      </c>
      <c r="C74" s="49">
        <v>249</v>
      </c>
      <c r="D74" s="49">
        <v>57</v>
      </c>
      <c r="E74" s="49">
        <v>306</v>
      </c>
    </row>
    <row r="75" spans="1:5" x14ac:dyDescent="0.25">
      <c r="A75" s="49">
        <f t="shared" si="0"/>
        <v>64</v>
      </c>
      <c r="B75" s="49">
        <v>5037</v>
      </c>
      <c r="C75" s="49">
        <v>247</v>
      </c>
      <c r="D75" s="49">
        <v>59</v>
      </c>
      <c r="E75" s="49">
        <v>306</v>
      </c>
    </row>
    <row r="76" spans="1:5" x14ac:dyDescent="0.25">
      <c r="A76" s="49">
        <f t="shared" si="0"/>
        <v>65</v>
      </c>
      <c r="B76" s="49">
        <v>5234</v>
      </c>
      <c r="C76" s="49">
        <v>246</v>
      </c>
      <c r="D76" s="49">
        <v>60</v>
      </c>
      <c r="E76" s="49">
        <v>306</v>
      </c>
    </row>
    <row r="77" spans="1:5" x14ac:dyDescent="0.25">
      <c r="A77" s="49">
        <f t="shared" si="0"/>
        <v>66</v>
      </c>
      <c r="B77" s="49">
        <v>6303</v>
      </c>
      <c r="C77" s="49">
        <v>247</v>
      </c>
      <c r="D77" s="49">
        <v>59</v>
      </c>
      <c r="E77" s="49">
        <v>306</v>
      </c>
    </row>
    <row r="78" spans="1:5" x14ac:dyDescent="0.25">
      <c r="A78" s="49">
        <f t="shared" ref="A78:A111" si="1">+A77+1</f>
        <v>67</v>
      </c>
      <c r="B78" s="49">
        <v>8126</v>
      </c>
      <c r="C78" s="49">
        <v>245</v>
      </c>
      <c r="D78" s="49">
        <v>61</v>
      </c>
      <c r="E78" s="49">
        <v>306</v>
      </c>
    </row>
    <row r="79" spans="1:5" x14ac:dyDescent="0.25">
      <c r="A79" s="49">
        <f t="shared" si="1"/>
        <v>68</v>
      </c>
      <c r="B79" s="49">
        <v>957</v>
      </c>
      <c r="C79" s="49">
        <v>246</v>
      </c>
      <c r="D79" s="49">
        <v>59</v>
      </c>
      <c r="E79" s="49">
        <v>305</v>
      </c>
    </row>
    <row r="80" spans="1:5" x14ac:dyDescent="0.25">
      <c r="A80" s="49">
        <f t="shared" si="1"/>
        <v>69</v>
      </c>
      <c r="B80" s="49">
        <v>6141</v>
      </c>
      <c r="C80" s="49">
        <v>251</v>
      </c>
      <c r="D80" s="49">
        <v>54</v>
      </c>
      <c r="E80" s="49">
        <v>305</v>
      </c>
    </row>
    <row r="81" spans="1:5" x14ac:dyDescent="0.25">
      <c r="A81" s="49">
        <f t="shared" si="1"/>
        <v>70</v>
      </c>
      <c r="B81" s="49">
        <v>8339</v>
      </c>
      <c r="C81" s="49">
        <v>247</v>
      </c>
      <c r="D81" s="49">
        <v>58</v>
      </c>
      <c r="E81" s="49">
        <v>305</v>
      </c>
    </row>
    <row r="82" spans="1:5" x14ac:dyDescent="0.25">
      <c r="A82" s="49">
        <f t="shared" si="1"/>
        <v>71</v>
      </c>
      <c r="B82" s="49">
        <v>209</v>
      </c>
      <c r="C82" s="49">
        <v>243</v>
      </c>
      <c r="D82" s="49">
        <v>61</v>
      </c>
      <c r="E82" s="49">
        <v>304</v>
      </c>
    </row>
    <row r="83" spans="1:5" x14ac:dyDescent="0.25">
      <c r="A83" s="49">
        <f t="shared" si="1"/>
        <v>72</v>
      </c>
      <c r="B83" s="49">
        <v>7420</v>
      </c>
      <c r="C83" s="49">
        <v>245</v>
      </c>
      <c r="D83" s="49">
        <v>59</v>
      </c>
      <c r="E83" s="49">
        <v>304</v>
      </c>
    </row>
    <row r="84" spans="1:5" x14ac:dyDescent="0.25">
      <c r="A84" s="49">
        <f t="shared" si="1"/>
        <v>73</v>
      </c>
      <c r="B84" s="49">
        <v>7648</v>
      </c>
      <c r="C84" s="49">
        <v>246</v>
      </c>
      <c r="D84" s="49">
        <v>58</v>
      </c>
      <c r="E84" s="49">
        <v>304</v>
      </c>
    </row>
    <row r="85" spans="1:5" x14ac:dyDescent="0.25">
      <c r="A85" s="49">
        <f t="shared" si="1"/>
        <v>74</v>
      </c>
      <c r="B85" s="49">
        <v>8627</v>
      </c>
      <c r="C85" s="49">
        <v>248</v>
      </c>
      <c r="D85" s="49">
        <v>56</v>
      </c>
      <c r="E85" s="49">
        <v>304</v>
      </c>
    </row>
    <row r="86" spans="1:5" x14ac:dyDescent="0.25">
      <c r="A86" s="49">
        <f t="shared" si="1"/>
        <v>75</v>
      </c>
      <c r="B86" s="49">
        <v>9587</v>
      </c>
      <c r="C86" s="49">
        <v>243</v>
      </c>
      <c r="D86" s="49">
        <v>61</v>
      </c>
      <c r="E86" s="49">
        <v>304</v>
      </c>
    </row>
    <row r="87" spans="1:5" x14ac:dyDescent="0.25">
      <c r="A87" s="49">
        <f t="shared" si="1"/>
        <v>76</v>
      </c>
      <c r="B87" s="49">
        <v>18</v>
      </c>
      <c r="C87" s="49">
        <v>247</v>
      </c>
      <c r="D87" s="49">
        <v>56</v>
      </c>
      <c r="E87" s="49">
        <v>303</v>
      </c>
    </row>
    <row r="88" spans="1:5" x14ac:dyDescent="0.25">
      <c r="A88" s="49">
        <f t="shared" si="1"/>
        <v>77</v>
      </c>
      <c r="B88" s="49">
        <v>831</v>
      </c>
      <c r="C88" s="49">
        <v>245</v>
      </c>
      <c r="D88" s="49">
        <v>58</v>
      </c>
      <c r="E88" s="49">
        <v>303</v>
      </c>
    </row>
    <row r="89" spans="1:5" x14ac:dyDescent="0.25">
      <c r="A89" s="49">
        <f t="shared" si="1"/>
        <v>78</v>
      </c>
      <c r="B89" s="49">
        <v>1478</v>
      </c>
      <c r="C89" s="49">
        <v>243</v>
      </c>
      <c r="D89" s="49">
        <v>60</v>
      </c>
      <c r="E89" s="49">
        <v>303</v>
      </c>
    </row>
    <row r="90" spans="1:5" x14ac:dyDescent="0.25">
      <c r="A90" s="49">
        <f t="shared" si="1"/>
        <v>79</v>
      </c>
      <c r="B90" s="49">
        <v>2171</v>
      </c>
      <c r="C90" s="49">
        <v>243</v>
      </c>
      <c r="D90" s="49">
        <v>60</v>
      </c>
      <c r="E90" s="49">
        <v>303</v>
      </c>
    </row>
    <row r="91" spans="1:5" x14ac:dyDescent="0.25">
      <c r="A91" s="49">
        <f t="shared" si="1"/>
        <v>80</v>
      </c>
      <c r="B91" s="49">
        <v>3146</v>
      </c>
      <c r="C91" s="49">
        <v>246</v>
      </c>
      <c r="D91" s="49">
        <v>57</v>
      </c>
      <c r="E91" s="49">
        <v>303</v>
      </c>
    </row>
    <row r="92" spans="1:5" x14ac:dyDescent="0.25">
      <c r="A92" s="49">
        <f t="shared" si="1"/>
        <v>81</v>
      </c>
      <c r="B92" s="49">
        <v>4380</v>
      </c>
      <c r="C92" s="49">
        <v>245</v>
      </c>
      <c r="D92" s="49">
        <v>58</v>
      </c>
      <c r="E92" s="49">
        <v>303</v>
      </c>
    </row>
    <row r="93" spans="1:5" x14ac:dyDescent="0.25">
      <c r="A93" s="49">
        <f t="shared" si="1"/>
        <v>82</v>
      </c>
      <c r="B93" s="49">
        <v>5489</v>
      </c>
      <c r="C93" s="49">
        <v>245</v>
      </c>
      <c r="D93" s="49">
        <v>58</v>
      </c>
      <c r="E93" s="49">
        <v>303</v>
      </c>
    </row>
    <row r="94" spans="1:5" x14ac:dyDescent="0.25">
      <c r="A94" s="49">
        <f t="shared" si="1"/>
        <v>83</v>
      </c>
      <c r="B94" s="49">
        <v>5682</v>
      </c>
      <c r="C94" s="49">
        <v>249</v>
      </c>
      <c r="D94" s="49">
        <v>54</v>
      </c>
      <c r="E94" s="49">
        <v>303</v>
      </c>
    </row>
    <row r="95" spans="1:5" x14ac:dyDescent="0.25">
      <c r="A95" s="49">
        <f t="shared" si="1"/>
        <v>84</v>
      </c>
      <c r="B95" s="49">
        <v>7980</v>
      </c>
      <c r="C95" s="49">
        <v>246</v>
      </c>
      <c r="D95" s="49">
        <v>57</v>
      </c>
      <c r="E95" s="49">
        <v>303</v>
      </c>
    </row>
    <row r="96" spans="1:5" x14ac:dyDescent="0.25">
      <c r="A96" s="49">
        <f t="shared" si="1"/>
        <v>85</v>
      </c>
      <c r="B96" s="49">
        <v>8981</v>
      </c>
      <c r="C96" s="49">
        <v>245</v>
      </c>
      <c r="D96" s="49">
        <v>58</v>
      </c>
      <c r="E96" s="49">
        <v>303</v>
      </c>
    </row>
    <row r="97" spans="1:5" x14ac:dyDescent="0.25">
      <c r="A97" s="49">
        <f t="shared" si="1"/>
        <v>86</v>
      </c>
      <c r="B97" s="49">
        <v>9072</v>
      </c>
      <c r="C97" s="49">
        <v>244</v>
      </c>
      <c r="D97" s="49">
        <v>59</v>
      </c>
      <c r="E97" s="49">
        <v>303</v>
      </c>
    </row>
    <row r="98" spans="1:5" x14ac:dyDescent="0.25">
      <c r="A98" s="49">
        <f t="shared" si="1"/>
        <v>87</v>
      </c>
      <c r="B98" s="49">
        <v>1211</v>
      </c>
      <c r="C98" s="49">
        <v>244</v>
      </c>
      <c r="D98" s="49">
        <v>58</v>
      </c>
      <c r="E98" s="49">
        <v>302</v>
      </c>
    </row>
    <row r="99" spans="1:5" x14ac:dyDescent="0.25">
      <c r="A99" s="49">
        <f t="shared" si="1"/>
        <v>88</v>
      </c>
      <c r="B99" s="49">
        <v>1457</v>
      </c>
      <c r="C99" s="49">
        <v>245</v>
      </c>
      <c r="D99" s="49">
        <v>57</v>
      </c>
      <c r="E99" s="49">
        <v>302</v>
      </c>
    </row>
    <row r="100" spans="1:5" x14ac:dyDescent="0.25">
      <c r="A100" s="49">
        <f t="shared" si="1"/>
        <v>89</v>
      </c>
      <c r="B100" s="49">
        <v>1899</v>
      </c>
      <c r="C100" s="49">
        <v>245</v>
      </c>
      <c r="D100" s="49">
        <v>57</v>
      </c>
      <c r="E100" s="49">
        <v>302</v>
      </c>
    </row>
    <row r="101" spans="1:5" x14ac:dyDescent="0.25">
      <c r="A101" s="49">
        <f t="shared" si="1"/>
        <v>90</v>
      </c>
      <c r="B101" s="49">
        <v>2434</v>
      </c>
      <c r="C101" s="49">
        <v>243</v>
      </c>
      <c r="D101" s="49">
        <v>59</v>
      </c>
      <c r="E101" s="49">
        <v>302</v>
      </c>
    </row>
    <row r="102" spans="1:5" x14ac:dyDescent="0.25">
      <c r="A102" s="49">
        <f t="shared" si="1"/>
        <v>91</v>
      </c>
      <c r="B102" s="49">
        <v>2538</v>
      </c>
      <c r="C102" s="49">
        <v>244</v>
      </c>
      <c r="D102" s="49">
        <v>58</v>
      </c>
      <c r="E102" s="49">
        <v>302</v>
      </c>
    </row>
    <row r="103" spans="1:5" x14ac:dyDescent="0.25">
      <c r="A103" s="49">
        <f t="shared" si="1"/>
        <v>92</v>
      </c>
      <c r="B103" s="49">
        <v>3543</v>
      </c>
      <c r="C103" s="49">
        <v>244</v>
      </c>
      <c r="D103" s="49">
        <v>58</v>
      </c>
      <c r="E103" s="49">
        <v>302</v>
      </c>
    </row>
    <row r="104" spans="1:5" x14ac:dyDescent="0.25">
      <c r="A104" s="49">
        <f t="shared" si="1"/>
        <v>93</v>
      </c>
      <c r="B104" s="49">
        <v>3635</v>
      </c>
      <c r="C104" s="49">
        <v>244</v>
      </c>
      <c r="D104" s="49">
        <v>58</v>
      </c>
      <c r="E104" s="49">
        <v>302</v>
      </c>
    </row>
    <row r="105" spans="1:5" x14ac:dyDescent="0.25">
      <c r="A105" s="49">
        <f t="shared" si="1"/>
        <v>94</v>
      </c>
      <c r="B105" s="49">
        <v>3665</v>
      </c>
      <c r="C105" s="49">
        <v>246</v>
      </c>
      <c r="D105" s="49">
        <v>56</v>
      </c>
      <c r="E105" s="49">
        <v>302</v>
      </c>
    </row>
    <row r="106" spans="1:5" x14ac:dyDescent="0.25">
      <c r="A106" s="49">
        <f t="shared" si="1"/>
        <v>95</v>
      </c>
      <c r="B106" s="49">
        <v>4044</v>
      </c>
      <c r="C106" s="49">
        <v>245</v>
      </c>
      <c r="D106" s="49">
        <v>57</v>
      </c>
      <c r="E106" s="49">
        <v>302</v>
      </c>
    </row>
    <row r="107" spans="1:5" x14ac:dyDescent="0.25">
      <c r="A107" s="49">
        <f t="shared" si="1"/>
        <v>96</v>
      </c>
      <c r="B107" s="49">
        <v>4970</v>
      </c>
      <c r="C107" s="49">
        <v>245</v>
      </c>
      <c r="D107" s="49">
        <v>57</v>
      </c>
      <c r="E107" s="49">
        <v>302</v>
      </c>
    </row>
    <row r="108" spans="1:5" x14ac:dyDescent="0.25">
      <c r="A108" s="49">
        <f t="shared" si="1"/>
        <v>97</v>
      </c>
      <c r="B108" s="49">
        <v>7259</v>
      </c>
      <c r="C108" s="49">
        <v>244</v>
      </c>
      <c r="D108" s="49">
        <v>58</v>
      </c>
      <c r="E108" s="49">
        <v>302</v>
      </c>
    </row>
    <row r="109" spans="1:5" x14ac:dyDescent="0.25">
      <c r="A109" s="49">
        <f t="shared" si="1"/>
        <v>98</v>
      </c>
      <c r="B109" s="49">
        <v>8351</v>
      </c>
      <c r="C109" s="49">
        <v>245</v>
      </c>
      <c r="D109" s="49">
        <v>57</v>
      </c>
      <c r="E109" s="49">
        <v>302</v>
      </c>
    </row>
    <row r="110" spans="1:5" x14ac:dyDescent="0.25">
      <c r="A110" s="49">
        <f t="shared" si="1"/>
        <v>99</v>
      </c>
      <c r="B110" s="49">
        <v>8898</v>
      </c>
      <c r="C110" s="49">
        <v>243</v>
      </c>
      <c r="D110" s="49">
        <v>59</v>
      </c>
      <c r="E110" s="49">
        <v>302</v>
      </c>
    </row>
    <row r="111" spans="1:5" x14ac:dyDescent="0.25">
      <c r="A111" s="49">
        <f t="shared" si="1"/>
        <v>100</v>
      </c>
      <c r="B111" s="49">
        <v>9425</v>
      </c>
      <c r="C111" s="49">
        <v>243</v>
      </c>
      <c r="D111" s="49">
        <v>59</v>
      </c>
      <c r="E111" s="49">
        <v>302</v>
      </c>
    </row>
    <row r="112" spans="1:5" ht="15.75" thickBot="1" x14ac:dyDescent="0.3"/>
    <row r="113" spans="1:7" ht="16.5" thickTop="1" thickBot="1" x14ac:dyDescent="0.3">
      <c r="B113" s="159" t="s">
        <v>190</v>
      </c>
      <c r="C113" s="160"/>
      <c r="D113" s="160"/>
      <c r="E113" s="161"/>
    </row>
    <row r="114" spans="1:7" ht="15.75" thickTop="1" x14ac:dyDescent="0.25"/>
    <row r="115" spans="1:7" x14ac:dyDescent="0.25">
      <c r="A115" s="49" t="s">
        <v>191</v>
      </c>
      <c r="C115" s="50"/>
      <c r="D115" s="50"/>
      <c r="E115" s="50"/>
      <c r="G115" s="66"/>
    </row>
    <row r="116" spans="1:7" x14ac:dyDescent="0.25">
      <c r="A116" s="49" t="s">
        <v>192</v>
      </c>
      <c r="C116" s="50"/>
      <c r="D116" s="50"/>
      <c r="E116" s="67"/>
      <c r="F116" s="50"/>
      <c r="G116" s="66"/>
    </row>
    <row r="117" spans="1:7" x14ac:dyDescent="0.25">
      <c r="A117" s="49" t="s">
        <v>193</v>
      </c>
      <c r="C117" s="51"/>
      <c r="D117" s="51"/>
      <c r="E117" s="51"/>
      <c r="F117" s="50"/>
      <c r="G117" s="66"/>
    </row>
    <row r="118" spans="1:7" x14ac:dyDescent="0.25">
      <c r="A118" s="68" t="s">
        <v>194</v>
      </c>
      <c r="C118" s="69"/>
      <c r="D118" s="69"/>
      <c r="E118" s="57"/>
      <c r="G118" s="66"/>
    </row>
    <row r="119" spans="1:7" x14ac:dyDescent="0.25">
      <c r="C119" s="70"/>
      <c r="D119" s="70"/>
    </row>
    <row r="120" spans="1:7" ht="15.75" thickBot="1" x14ac:dyDescent="0.3"/>
    <row r="121" spans="1:7" ht="16.5" thickTop="1" thickBot="1" x14ac:dyDescent="0.3">
      <c r="B121" s="159" t="s">
        <v>195</v>
      </c>
      <c r="C121" s="160"/>
      <c r="D121" s="160"/>
      <c r="E121" s="161"/>
    </row>
    <row r="122" spans="1:7" ht="15.75" thickTop="1" x14ac:dyDescent="0.25">
      <c r="B122" s="49" t="s">
        <v>206</v>
      </c>
      <c r="D122" s="71"/>
    </row>
    <row r="124" spans="1:7" x14ac:dyDescent="0.25">
      <c r="B124" s="49" t="s">
        <v>207</v>
      </c>
      <c r="D124" s="72"/>
    </row>
    <row r="126" spans="1:7" ht="15.75" thickBot="1" x14ac:dyDescent="0.3"/>
    <row r="127" spans="1:7" ht="16.5" thickTop="1" thickBot="1" x14ac:dyDescent="0.3">
      <c r="B127" s="159" t="s">
        <v>196</v>
      </c>
      <c r="C127" s="160"/>
      <c r="D127" s="160"/>
      <c r="E127" s="161"/>
    </row>
    <row r="128" spans="1:7" ht="15.75" thickTop="1" x14ac:dyDescent="0.25">
      <c r="B128" s="49" t="s">
        <v>197</v>
      </c>
      <c r="D128" s="73"/>
    </row>
    <row r="130" spans="2:4" x14ac:dyDescent="0.25">
      <c r="B130" s="49" t="s">
        <v>198</v>
      </c>
      <c r="D130" s="74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5546875" defaultRowHeight="15" x14ac:dyDescent="0.25"/>
  <cols>
    <col min="1" max="16384" width="8.85546875" style="2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AE4D-8E8B-49BC-A5A2-04EC9A673C52}">
  <sheetPr>
    <tabColor rgb="FFFFC000"/>
  </sheetPr>
  <dimension ref="A1:AZ27"/>
  <sheetViews>
    <sheetView zoomScaleNormal="100" workbookViewId="0"/>
  </sheetViews>
  <sheetFormatPr defaultColWidth="11.42578125" defaultRowHeight="15" x14ac:dyDescent="0.25"/>
  <cols>
    <col min="1" max="1" width="61.28515625" style="17" customWidth="1"/>
    <col min="2" max="3" width="12.7109375" style="77" customWidth="1"/>
    <col min="4" max="4" width="12.7109375" style="17" customWidth="1"/>
    <col min="5" max="16384" width="11.42578125" style="17"/>
  </cols>
  <sheetData>
    <row r="1" spans="1:52" ht="14.45" thickBot="1" x14ac:dyDescent="0.3">
      <c r="A1" s="76"/>
    </row>
    <row r="2" spans="1:52" s="78" customFormat="1" thickBot="1" x14ac:dyDescent="0.25">
      <c r="A2" s="165" t="s">
        <v>117</v>
      </c>
      <c r="B2" s="166"/>
      <c r="C2" s="166"/>
      <c r="D2" s="167"/>
    </row>
    <row r="3" spans="1:52" s="78" customFormat="1" ht="14.45" thickBot="1" x14ac:dyDescent="0.3">
      <c r="A3" s="168" t="s">
        <v>47</v>
      </c>
      <c r="B3" s="169"/>
      <c r="C3" s="169"/>
      <c r="D3" s="170"/>
    </row>
    <row r="4" spans="1:52" ht="13.9" x14ac:dyDescent="0.25">
      <c r="A4" s="79"/>
      <c r="B4" s="80"/>
      <c r="C4" s="80"/>
      <c r="D4" s="81"/>
    </row>
    <row r="5" spans="1:52" ht="14.45" thickBot="1" x14ac:dyDescent="0.3">
      <c r="A5" s="82" t="s">
        <v>48</v>
      </c>
      <c r="B5" s="83">
        <v>2021</v>
      </c>
      <c r="C5" s="83">
        <v>2020</v>
      </c>
      <c r="D5" s="84">
        <v>2019</v>
      </c>
      <c r="AZ5" s="85"/>
    </row>
    <row r="6" spans="1:52" ht="14.45" thickBot="1" x14ac:dyDescent="0.3">
      <c r="A6" s="86" t="s">
        <v>49</v>
      </c>
      <c r="B6" s="87">
        <v>692.8648648648649</v>
      </c>
      <c r="C6" s="88">
        <v>701.81081081081084</v>
      </c>
      <c r="D6" s="88">
        <v>675.70270270270271</v>
      </c>
      <c r="AZ6" s="85"/>
    </row>
    <row r="7" spans="1:52" ht="13.9" x14ac:dyDescent="0.25">
      <c r="A7" s="86" t="s">
        <v>50</v>
      </c>
      <c r="B7" s="87">
        <v>295.37837837837839</v>
      </c>
      <c r="C7" s="88">
        <v>272.59459459459458</v>
      </c>
      <c r="D7" s="88">
        <v>289.97297297297297</v>
      </c>
    </row>
    <row r="8" spans="1:52" s="14" customFormat="1" ht="18" customHeight="1" thickBot="1" x14ac:dyDescent="0.3">
      <c r="A8" s="89" t="s">
        <v>51</v>
      </c>
      <c r="B8" s="90">
        <v>397.48648648648651</v>
      </c>
      <c r="C8" s="91">
        <v>429.21621621621625</v>
      </c>
      <c r="D8" s="91">
        <v>385.72972972972974</v>
      </c>
    </row>
    <row r="9" spans="1:52" ht="13.9" x14ac:dyDescent="0.25">
      <c r="A9" s="92" t="s">
        <v>52</v>
      </c>
      <c r="B9" s="93">
        <v>37.378378378378379</v>
      </c>
      <c r="C9" s="94">
        <v>25.837837837837839</v>
      </c>
      <c r="D9" s="94">
        <v>30.648648648648649</v>
      </c>
    </row>
    <row r="10" spans="1:52" s="14" customFormat="1" ht="14.45" thickBot="1" x14ac:dyDescent="0.3">
      <c r="A10" s="89" t="s">
        <v>53</v>
      </c>
      <c r="B10" s="90">
        <v>360.10810810810813</v>
      </c>
      <c r="C10" s="91">
        <v>403.37837837837844</v>
      </c>
      <c r="D10" s="91">
        <v>355.08108108108109</v>
      </c>
    </row>
    <row r="11" spans="1:52" ht="13.9" x14ac:dyDescent="0.25">
      <c r="A11" s="92" t="s">
        <v>54</v>
      </c>
      <c r="B11" s="87">
        <v>317.40540540540542</v>
      </c>
      <c r="C11" s="88">
        <v>345</v>
      </c>
      <c r="D11" s="88">
        <v>335.37837837837839</v>
      </c>
    </row>
    <row r="12" spans="1:52" ht="27.6" x14ac:dyDescent="0.25">
      <c r="A12" s="86" t="s">
        <v>55</v>
      </c>
      <c r="B12" s="87">
        <v>37.864864864864863</v>
      </c>
      <c r="C12" s="88">
        <v>103.83783783783784</v>
      </c>
      <c r="D12" s="88">
        <v>116.18918918918919</v>
      </c>
    </row>
    <row r="13" spans="1:52" ht="13.9" x14ac:dyDescent="0.25">
      <c r="A13" s="86" t="s">
        <v>56</v>
      </c>
      <c r="B13" s="95">
        <v>17.648648648648649</v>
      </c>
      <c r="C13" s="96">
        <v>5.4864864864864868</v>
      </c>
      <c r="D13" s="96">
        <v>6.5405405405405403</v>
      </c>
    </row>
    <row r="14" spans="1:52" ht="13.9" x14ac:dyDescent="0.25">
      <c r="A14" s="86" t="s">
        <v>57</v>
      </c>
      <c r="B14" s="95">
        <v>12.297297297297296</v>
      </c>
      <c r="C14" s="96">
        <v>4.4324324324324325</v>
      </c>
      <c r="D14" s="96">
        <v>16.72972972972973</v>
      </c>
    </row>
    <row r="15" spans="1:52" ht="13.9" x14ac:dyDescent="0.25">
      <c r="A15" s="86" t="s">
        <v>58</v>
      </c>
      <c r="B15" s="87">
        <v>28.45945945945946</v>
      </c>
      <c r="C15" s="96">
        <v>18.081081081081081</v>
      </c>
      <c r="D15" s="96">
        <v>2.9189189189189189</v>
      </c>
    </row>
    <row r="16" spans="1:52" s="14" customFormat="1" ht="14.45" thickBot="1" x14ac:dyDescent="0.3">
      <c r="A16" s="89" t="s">
        <v>59</v>
      </c>
      <c r="B16" s="90">
        <v>413.67567567567568</v>
      </c>
      <c r="C16" s="91">
        <v>476.83783783783787</v>
      </c>
      <c r="D16" s="91">
        <v>477.75675675675677</v>
      </c>
    </row>
    <row r="17" spans="1:4" ht="13.9" x14ac:dyDescent="0.25">
      <c r="A17" s="92" t="s">
        <v>60</v>
      </c>
      <c r="B17" s="93">
        <v>320.91891891891891</v>
      </c>
      <c r="C17" s="97">
        <v>359.27027027027026</v>
      </c>
      <c r="D17" s="97">
        <v>338.16216216216219</v>
      </c>
    </row>
    <row r="18" spans="1:4" ht="13.9" x14ac:dyDescent="0.25">
      <c r="A18" s="86" t="s">
        <v>61</v>
      </c>
      <c r="B18" s="87">
        <v>427.7837837837838</v>
      </c>
      <c r="C18" s="88">
        <v>510.48648648648646</v>
      </c>
      <c r="D18" s="88">
        <v>403.8648648648649</v>
      </c>
    </row>
    <row r="19" spans="1:4" ht="13.9" x14ac:dyDescent="0.25">
      <c r="A19" s="86" t="s">
        <v>62</v>
      </c>
      <c r="B19" s="87">
        <v>33.945945945945944</v>
      </c>
      <c r="C19" s="88">
        <v>156.1081081081081</v>
      </c>
      <c r="D19" s="88">
        <v>3</v>
      </c>
    </row>
    <row r="20" spans="1:4" ht="13.9" x14ac:dyDescent="0.25">
      <c r="A20" s="86" t="s">
        <v>63</v>
      </c>
      <c r="B20" s="95">
        <v>13.081081081081081</v>
      </c>
      <c r="C20" s="96">
        <v>19.189189189189189</v>
      </c>
      <c r="D20" s="96">
        <v>3.5945945945945947</v>
      </c>
    </row>
    <row r="21" spans="1:4" s="14" customFormat="1" ht="14.45" thickBot="1" x14ac:dyDescent="0.3">
      <c r="A21" s="89" t="s">
        <v>64</v>
      </c>
      <c r="B21" s="98">
        <v>795.72972972972968</v>
      </c>
      <c r="C21" s="99">
        <v>1045.0540540540539</v>
      </c>
      <c r="D21" s="99">
        <v>748.62162162162167</v>
      </c>
    </row>
    <row r="22" spans="1:4" s="14" customFormat="1" ht="14.45" thickBot="1" x14ac:dyDescent="0.3">
      <c r="A22" s="100" t="s">
        <v>65</v>
      </c>
      <c r="B22" s="101">
        <v>-21.945945945945937</v>
      </c>
      <c r="C22" s="102">
        <v>-164.8378378378377</v>
      </c>
      <c r="D22" s="102">
        <v>84.216216216216253</v>
      </c>
    </row>
    <row r="23" spans="1:4" s="14" customFormat="1" ht="14.45" thickBot="1" x14ac:dyDescent="0.3">
      <c r="A23" s="103" t="s">
        <v>66</v>
      </c>
      <c r="B23" s="104">
        <v>14.756756756756756</v>
      </c>
      <c r="C23" s="105">
        <v>18.243243243243242</v>
      </c>
      <c r="D23" s="105">
        <v>38.513513513513516</v>
      </c>
    </row>
    <row r="24" spans="1:4" s="14" customFormat="1" ht="14.45" thickBot="1" x14ac:dyDescent="0.3">
      <c r="A24" s="103" t="s">
        <v>67</v>
      </c>
      <c r="B24" s="106">
        <v>-36.702702702702695</v>
      </c>
      <c r="C24" s="102">
        <v>-183.08108108108092</v>
      </c>
      <c r="D24" s="102">
        <v>45.702702702702737</v>
      </c>
    </row>
    <row r="25" spans="1:4" ht="13.9" x14ac:dyDescent="0.25">
      <c r="A25" s="107"/>
      <c r="B25" s="108"/>
      <c r="C25" s="108"/>
      <c r="D25" s="107"/>
    </row>
    <row r="27" spans="1:4" x14ac:dyDescent="0.25">
      <c r="B27" s="109" t="s">
        <v>68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A1E6-667A-46EB-85AC-1AF92C3641BB}">
  <sheetPr>
    <tabColor rgb="FFFFC000"/>
  </sheetPr>
  <dimension ref="A1:AFW65"/>
  <sheetViews>
    <sheetView zoomScaleNormal="100" workbookViewId="0"/>
  </sheetViews>
  <sheetFormatPr defaultColWidth="9.28515625" defaultRowHeight="15" x14ac:dyDescent="0.25"/>
  <cols>
    <col min="1" max="1" width="77.7109375" style="17" bestFit="1" customWidth="1"/>
    <col min="2" max="2" width="14.42578125" style="118" customWidth="1"/>
    <col min="3" max="3" width="2.42578125" style="118" customWidth="1"/>
    <col min="4" max="4" width="14.42578125" style="118" customWidth="1"/>
    <col min="5" max="16384" width="9.28515625" style="17"/>
  </cols>
  <sheetData>
    <row r="1" spans="1:855" s="14" customFormat="1" ht="14.45" thickBot="1" x14ac:dyDescent="0.3"/>
    <row r="2" spans="1:855" ht="15.75" thickBot="1" x14ac:dyDescent="0.3">
      <c r="A2" s="165" t="s">
        <v>117</v>
      </c>
      <c r="B2" s="166"/>
      <c r="C2" s="166"/>
      <c r="D2" s="167"/>
    </row>
    <row r="3" spans="1:855" ht="14.45" thickBot="1" x14ac:dyDescent="0.3">
      <c r="A3" s="114" t="s">
        <v>69</v>
      </c>
      <c r="B3" s="115"/>
      <c r="C3" s="115"/>
      <c r="D3" s="116"/>
    </row>
    <row r="4" spans="1:855" ht="13.9" x14ac:dyDescent="0.25">
      <c r="A4" s="117"/>
      <c r="D4" s="119"/>
    </row>
    <row r="5" spans="1:855" ht="13.9" x14ac:dyDescent="0.25">
      <c r="A5" s="120" t="s">
        <v>48</v>
      </c>
      <c r="B5" s="121" t="s">
        <v>118</v>
      </c>
      <c r="C5" s="122"/>
      <c r="D5" s="123" t="s">
        <v>116</v>
      </c>
    </row>
    <row r="6" spans="1:855" s="125" customFormat="1" ht="13.9" x14ac:dyDescent="0.25">
      <c r="A6" s="124" t="s">
        <v>70</v>
      </c>
      <c r="D6" s="12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ht="13.9" x14ac:dyDescent="0.25">
      <c r="A7" s="117" t="s">
        <v>71</v>
      </c>
      <c r="B7" s="127">
        <v>4901.72972972973</v>
      </c>
      <c r="D7" s="119">
        <v>2620</v>
      </c>
    </row>
    <row r="8" spans="1:855" ht="13.9" x14ac:dyDescent="0.25">
      <c r="A8" s="117" t="s">
        <v>72</v>
      </c>
      <c r="B8" s="127">
        <v>313.67567567567568</v>
      </c>
      <c r="D8" s="119">
        <v>347.08108108108109</v>
      </c>
    </row>
    <row r="9" spans="1:855" ht="13.9" x14ac:dyDescent="0.25">
      <c r="A9" s="117" t="s">
        <v>73</v>
      </c>
      <c r="B9" s="127">
        <v>440.18918918918916</v>
      </c>
      <c r="D9" s="119">
        <v>606.91891891891896</v>
      </c>
    </row>
    <row r="10" spans="1:855" ht="13.9" x14ac:dyDescent="0.25">
      <c r="A10" s="117" t="s">
        <v>74</v>
      </c>
      <c r="B10" s="127">
        <v>542.72972972972968</v>
      </c>
      <c r="D10" s="119">
        <v>906.94594594594594</v>
      </c>
    </row>
    <row r="11" spans="1:855" ht="13.9" x14ac:dyDescent="0.25">
      <c r="A11" s="117" t="s">
        <v>75</v>
      </c>
      <c r="B11" s="127"/>
      <c r="D11" s="119"/>
    </row>
    <row r="12" spans="1:855" ht="13.9" x14ac:dyDescent="0.25">
      <c r="A12" s="117" t="s">
        <v>76</v>
      </c>
      <c r="B12" s="127">
        <v>4622.8108108108108</v>
      </c>
      <c r="D12" s="119">
        <v>5298.2432432432433</v>
      </c>
    </row>
    <row r="13" spans="1:855" ht="13.9" x14ac:dyDescent="0.25">
      <c r="A13" s="117" t="s">
        <v>77</v>
      </c>
      <c r="B13" s="127">
        <v>13112.162162162162</v>
      </c>
      <c r="D13" s="119">
        <v>13934.972972972973</v>
      </c>
    </row>
    <row r="14" spans="1:855" ht="15.6" x14ac:dyDescent="0.4">
      <c r="A14" s="117" t="s">
        <v>78</v>
      </c>
      <c r="B14" s="128">
        <v>2367.2162162162163</v>
      </c>
      <c r="D14" s="129">
        <v>2952.7837837837837</v>
      </c>
    </row>
    <row r="15" spans="1:855" ht="13.9" x14ac:dyDescent="0.25">
      <c r="A15" s="117" t="s">
        <v>79</v>
      </c>
      <c r="B15" s="127">
        <v>20102.18918918919</v>
      </c>
      <c r="D15" s="119">
        <v>22186</v>
      </c>
    </row>
    <row r="16" spans="1:855" ht="13.9" x14ac:dyDescent="0.25">
      <c r="A16" s="117" t="s">
        <v>80</v>
      </c>
      <c r="B16" s="127">
        <v>1519.6756756756756</v>
      </c>
      <c r="D16" s="119">
        <v>1988.7297297297298</v>
      </c>
    </row>
    <row r="17" spans="1:855" ht="13.9" x14ac:dyDescent="0.25">
      <c r="A17" s="117" t="s">
        <v>81</v>
      </c>
      <c r="B17" s="127">
        <v>27.756756756756758</v>
      </c>
      <c r="D17" s="119">
        <v>27.378378378378379</v>
      </c>
      <c r="G17" s="130"/>
    </row>
    <row r="18" spans="1:855" ht="13.9" x14ac:dyDescent="0.25">
      <c r="A18" s="117" t="s">
        <v>82</v>
      </c>
      <c r="B18" s="127">
        <v>11051.594594594595</v>
      </c>
      <c r="D18" s="119">
        <v>11560.783783783783</v>
      </c>
      <c r="F18" s="130"/>
    </row>
    <row r="19" spans="1:855" ht="13.9" x14ac:dyDescent="0.25">
      <c r="A19" s="117" t="s">
        <v>83</v>
      </c>
      <c r="B19" s="127">
        <v>86.648648648648646</v>
      </c>
      <c r="D19" s="119">
        <v>0</v>
      </c>
      <c r="F19" s="130"/>
    </row>
    <row r="20" spans="1:855" ht="13.9" x14ac:dyDescent="0.25">
      <c r="A20" s="117" t="s">
        <v>84</v>
      </c>
      <c r="B20" s="127">
        <v>75.78378378378379</v>
      </c>
      <c r="D20" s="119">
        <v>76.918918918918919</v>
      </c>
    </row>
    <row r="21" spans="1:855" ht="13.9" x14ac:dyDescent="0.25">
      <c r="A21" s="117" t="s">
        <v>85</v>
      </c>
      <c r="B21" s="127">
        <v>242.75675675675674</v>
      </c>
      <c r="D21" s="119">
        <v>272.37837837837839</v>
      </c>
    </row>
    <row r="22" spans="1:855" ht="13.9" x14ac:dyDescent="0.25">
      <c r="A22" s="117" t="s">
        <v>86</v>
      </c>
      <c r="B22" s="127">
        <v>3406.6216216216217</v>
      </c>
      <c r="D22" s="119">
        <v>3192.8918918918921</v>
      </c>
    </row>
    <row r="23" spans="1:855" ht="13.9" x14ac:dyDescent="0.25">
      <c r="A23" s="117" t="s">
        <v>87</v>
      </c>
      <c r="B23" s="127">
        <v>42.135135135135137</v>
      </c>
      <c r="D23" s="119">
        <v>34.729729729729726</v>
      </c>
      <c r="E23" s="131"/>
    </row>
    <row r="24" spans="1:855" s="135" customFormat="1" ht="14.45" thickBot="1" x14ac:dyDescent="0.3">
      <c r="A24" s="132" t="s">
        <v>88</v>
      </c>
      <c r="B24" s="133">
        <v>234.21621621621622</v>
      </c>
      <c r="C24" s="118"/>
      <c r="D24" s="134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135" customFormat="1" ht="14.45" thickBot="1" x14ac:dyDescent="0.3">
      <c r="A25" s="136" t="s">
        <v>89</v>
      </c>
      <c r="B25" s="137">
        <v>42987.702702702707</v>
      </c>
      <c r="C25" s="137"/>
      <c r="D25" s="138">
        <v>44030.54054054054</v>
      </c>
      <c r="E25" s="17"/>
      <c r="F25" s="17"/>
      <c r="G25" s="130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ht="13.9" x14ac:dyDescent="0.25">
      <c r="A26" s="139"/>
      <c r="B26" s="130"/>
      <c r="D26" s="119"/>
      <c r="G26" s="130"/>
      <c r="I26" s="130"/>
    </row>
    <row r="27" spans="1:855" ht="13.9" x14ac:dyDescent="0.25">
      <c r="A27" s="139" t="s">
        <v>90</v>
      </c>
      <c r="D27" s="119"/>
      <c r="I27" s="130"/>
    </row>
    <row r="28" spans="1:855" x14ac:dyDescent="0.25">
      <c r="A28" s="117" t="s">
        <v>91</v>
      </c>
      <c r="B28" s="127">
        <v>14870.378378378378</v>
      </c>
      <c r="D28" s="119">
        <v>15323.621621621622</v>
      </c>
    </row>
    <row r="29" spans="1:855" x14ac:dyDescent="0.25">
      <c r="A29" s="117" t="s">
        <v>92</v>
      </c>
      <c r="B29" s="127">
        <v>695.67567567567562</v>
      </c>
      <c r="C29" s="127"/>
      <c r="D29" s="119">
        <v>264.94594594594594</v>
      </c>
      <c r="F29" s="130"/>
    </row>
    <row r="30" spans="1:855" x14ac:dyDescent="0.25">
      <c r="A30" s="117" t="s">
        <v>93</v>
      </c>
      <c r="B30" s="127">
        <v>97.243243243243242</v>
      </c>
      <c r="C30" s="127"/>
      <c r="D30" s="119">
        <v>88.378378378378372</v>
      </c>
    </row>
    <row r="31" spans="1:855" x14ac:dyDescent="0.25">
      <c r="A31" s="117" t="s">
        <v>94</v>
      </c>
      <c r="B31" s="127"/>
      <c r="C31" s="127"/>
      <c r="D31" s="119"/>
    </row>
    <row r="32" spans="1:855" x14ac:dyDescent="0.25">
      <c r="A32" s="117" t="s">
        <v>95</v>
      </c>
      <c r="B32" s="127">
        <v>1541.3243243243244</v>
      </c>
      <c r="C32" s="127"/>
      <c r="D32" s="119">
        <v>1413.6216216216217</v>
      </c>
    </row>
    <row r="33" spans="1:855" x14ac:dyDescent="0.25">
      <c r="A33" s="117" t="s">
        <v>96</v>
      </c>
      <c r="B33" s="127">
        <v>12536.702702702703</v>
      </c>
      <c r="C33" s="127"/>
      <c r="D33" s="119">
        <v>13353.405405405405</v>
      </c>
    </row>
    <row r="34" spans="1:855" x14ac:dyDescent="0.25">
      <c r="A34" s="117" t="s">
        <v>97</v>
      </c>
      <c r="B34" s="127">
        <v>1634.918918918919</v>
      </c>
      <c r="C34" s="127"/>
      <c r="D34" s="119">
        <v>1212.2162162162163</v>
      </c>
    </row>
    <row r="35" spans="1:855" ht="17.25" x14ac:dyDescent="0.4">
      <c r="A35" s="117" t="s">
        <v>98</v>
      </c>
      <c r="B35" s="128">
        <v>16</v>
      </c>
      <c r="C35" s="127"/>
      <c r="D35" s="129">
        <v>230.32432432432432</v>
      </c>
    </row>
    <row r="36" spans="1:855" x14ac:dyDescent="0.25">
      <c r="A36" s="117" t="s">
        <v>99</v>
      </c>
      <c r="B36" s="127">
        <v>15728.945945945947</v>
      </c>
      <c r="C36" s="127"/>
      <c r="D36" s="119">
        <v>16209.567567567568</v>
      </c>
    </row>
    <row r="37" spans="1:855" x14ac:dyDescent="0.25">
      <c r="A37" s="117" t="s">
        <v>100</v>
      </c>
      <c r="B37" s="127">
        <v>467.43243243243245</v>
      </c>
      <c r="C37" s="127"/>
      <c r="D37" s="119">
        <v>757.02702702702697</v>
      </c>
    </row>
    <row r="38" spans="1:855" x14ac:dyDescent="0.25">
      <c r="A38" s="117" t="s">
        <v>22</v>
      </c>
      <c r="B38" s="127">
        <v>4201.0810810810808</v>
      </c>
      <c r="D38" s="119">
        <v>4729.864864864865</v>
      </c>
    </row>
    <row r="39" spans="1:855" x14ac:dyDescent="0.25">
      <c r="A39" s="117" t="s">
        <v>101</v>
      </c>
      <c r="B39" s="127">
        <v>296.56756756756755</v>
      </c>
      <c r="D39" s="119">
        <v>248.83783783783784</v>
      </c>
    </row>
    <row r="40" spans="1:855" x14ac:dyDescent="0.25">
      <c r="A40" s="117" t="s">
        <v>102</v>
      </c>
      <c r="B40" s="127">
        <v>35.918918918918919</v>
      </c>
      <c r="D40" s="119">
        <v>45.918918918918919</v>
      </c>
    </row>
    <row r="41" spans="1:855" x14ac:dyDescent="0.25">
      <c r="A41" s="117" t="s">
        <v>103</v>
      </c>
      <c r="B41" s="127">
        <v>13.135135135135135</v>
      </c>
      <c r="D41" s="119">
        <v>20.162162162162161</v>
      </c>
    </row>
    <row r="42" spans="1:855" x14ac:dyDescent="0.25">
      <c r="A42" s="117" t="s">
        <v>104</v>
      </c>
      <c r="B42" s="127">
        <v>4657.1891891891892</v>
      </c>
      <c r="D42" s="119">
        <v>4324.7567567567567</v>
      </c>
    </row>
    <row r="43" spans="1:855" x14ac:dyDescent="0.25">
      <c r="A43" s="117" t="s">
        <v>105</v>
      </c>
      <c r="B43" s="118">
        <v>172.24324324324326</v>
      </c>
      <c r="D43" s="119">
        <v>189.72972972972974</v>
      </c>
    </row>
    <row r="44" spans="1:855" s="144" customFormat="1" thickBot="1" x14ac:dyDescent="0.25">
      <c r="A44" s="140" t="s">
        <v>106</v>
      </c>
      <c r="B44" s="141">
        <v>41235.810810810799</v>
      </c>
      <c r="C44" s="141"/>
      <c r="D44" s="142">
        <v>42202.810810810814</v>
      </c>
      <c r="E44" s="14"/>
      <c r="F44" s="143"/>
      <c r="G44" s="14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</row>
    <row r="45" spans="1:855" x14ac:dyDescent="0.25">
      <c r="A45" s="117" t="s">
        <v>107</v>
      </c>
      <c r="B45" s="118">
        <v>95.432432432432435</v>
      </c>
      <c r="D45" s="119">
        <v>95.432432432432435</v>
      </c>
    </row>
    <row r="46" spans="1:855" x14ac:dyDescent="0.25">
      <c r="A46" s="117" t="s">
        <v>108</v>
      </c>
      <c r="B46" s="118">
        <v>912.56756756756761</v>
      </c>
      <c r="D46" s="119">
        <v>907.35135135135135</v>
      </c>
    </row>
    <row r="47" spans="1:855" x14ac:dyDescent="0.25">
      <c r="A47" s="117" t="s">
        <v>109</v>
      </c>
      <c r="B47" s="118">
        <v>513.16216216216219</v>
      </c>
      <c r="D47" s="119">
        <v>572.48648648648646</v>
      </c>
    </row>
    <row r="48" spans="1:855" x14ac:dyDescent="0.25">
      <c r="A48" s="132" t="s">
        <v>110</v>
      </c>
      <c r="B48" s="145">
        <v>95.945945945945951</v>
      </c>
      <c r="C48" s="145"/>
      <c r="D48" s="146">
        <v>119.02702702702703</v>
      </c>
    </row>
    <row r="49" spans="1:855" s="144" customFormat="1" thickBot="1" x14ac:dyDescent="0.25">
      <c r="A49" s="140" t="s">
        <v>111</v>
      </c>
      <c r="B49" s="141">
        <v>1617.1081081081081</v>
      </c>
      <c r="C49" s="141"/>
      <c r="D49" s="142">
        <v>1694.2972972972973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</row>
    <row r="50" spans="1:855" x14ac:dyDescent="0.25">
      <c r="A50" s="117" t="s">
        <v>112</v>
      </c>
      <c r="B50" s="118">
        <v>126.18918918918919</v>
      </c>
      <c r="D50" s="119">
        <v>126.35135135135135</v>
      </c>
    </row>
    <row r="51" spans="1:855" s="135" customFormat="1" ht="15.75" thickBot="1" x14ac:dyDescent="0.3">
      <c r="A51" s="147" t="s">
        <v>113</v>
      </c>
      <c r="B51" s="148">
        <v>8.5405405405405403</v>
      </c>
      <c r="C51" s="148"/>
      <c r="D51" s="149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135" customFormat="1" ht="15.75" thickBot="1" x14ac:dyDescent="0.3">
      <c r="A52" s="150" t="s">
        <v>114</v>
      </c>
      <c r="B52" s="151">
        <v>1751.8378378378379</v>
      </c>
      <c r="C52" s="151"/>
      <c r="D52" s="152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135" customFormat="1" ht="15.75" thickBot="1" x14ac:dyDescent="0.3">
      <c r="A53" s="136" t="s">
        <v>115</v>
      </c>
      <c r="B53" s="151">
        <v>42987.648648648639</v>
      </c>
      <c r="C53" s="151"/>
      <c r="D53" s="152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s="118" customFormat="1" x14ac:dyDescent="0.25">
      <c r="A65" s="153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3CEB-B34A-48B1-97A1-C7879A575B4B}">
  <sheetPr>
    <tabColor rgb="FFFFC000"/>
  </sheetPr>
  <dimension ref="A1:K47"/>
  <sheetViews>
    <sheetView zoomScaleNormal="100" workbookViewId="0">
      <pane xSplit="1" ySplit="1" topLeftCell="B2" activePane="bottomRight" state="frozen"/>
      <selection activeCell="G18" sqref="A1:XFD1048576"/>
      <selection pane="topRight" activeCell="G18" sqref="A1:XFD1048576"/>
      <selection pane="bottomLeft" activeCell="G18" sqref="A1:XFD1048576"/>
      <selection pane="bottomRight" activeCell="B2" sqref="B2"/>
    </sheetView>
  </sheetViews>
  <sheetFormatPr defaultColWidth="9.140625" defaultRowHeight="15" x14ac:dyDescent="0.25"/>
  <cols>
    <col min="1" max="1" width="45.42578125" style="1" customWidth="1"/>
    <col min="2" max="7" width="13.7109375" style="1" customWidth="1"/>
    <col min="8" max="16384" width="9.140625" style="1"/>
  </cols>
  <sheetData>
    <row r="1" spans="1:11" s="10" customFormat="1" ht="27.6" x14ac:dyDescent="0.25">
      <c r="A1" s="111" t="s">
        <v>120</v>
      </c>
      <c r="B1" s="112" t="s">
        <v>0</v>
      </c>
      <c r="C1" s="112" t="s">
        <v>1</v>
      </c>
      <c r="D1" s="112" t="s">
        <v>2</v>
      </c>
      <c r="E1" s="112" t="s">
        <v>3</v>
      </c>
      <c r="F1" s="113" t="s">
        <v>42</v>
      </c>
      <c r="G1" s="113" t="s">
        <v>41</v>
      </c>
      <c r="I1" s="1"/>
      <c r="J1" s="1"/>
      <c r="K1" s="1"/>
    </row>
    <row r="2" spans="1:11" ht="13.9" x14ac:dyDescent="0.25">
      <c r="A2" s="110" t="s">
        <v>4</v>
      </c>
    </row>
    <row r="3" spans="1:11" ht="13.9" x14ac:dyDescent="0.25">
      <c r="A3" s="1" t="s">
        <v>5</v>
      </c>
      <c r="B3" s="11">
        <v>952071</v>
      </c>
      <c r="C3" s="12">
        <v>6104047</v>
      </c>
      <c r="D3" s="11">
        <v>875810</v>
      </c>
      <c r="E3" s="11">
        <v>166675</v>
      </c>
      <c r="F3" s="11">
        <v>0</v>
      </c>
      <c r="G3" s="11">
        <v>8098603</v>
      </c>
    </row>
    <row r="4" spans="1:11" ht="13.9" x14ac:dyDescent="0.25">
      <c r="A4" s="1" t="s">
        <v>6</v>
      </c>
      <c r="B4" s="11">
        <v>247921</v>
      </c>
      <c r="C4" s="11">
        <v>47601</v>
      </c>
      <c r="D4" s="11">
        <v>45890</v>
      </c>
      <c r="E4" s="11">
        <v>89947</v>
      </c>
      <c r="F4" s="11">
        <v>12341</v>
      </c>
      <c r="G4" s="11">
        <v>443700</v>
      </c>
    </row>
    <row r="5" spans="1:11" ht="13.9" x14ac:dyDescent="0.25">
      <c r="A5" s="2" t="s">
        <v>7</v>
      </c>
      <c r="B5" s="13">
        <v>1199992</v>
      </c>
      <c r="C5" s="13">
        <v>6151648</v>
      </c>
      <c r="D5" s="13">
        <v>921700</v>
      </c>
      <c r="E5" s="13">
        <v>256622</v>
      </c>
      <c r="F5" s="13">
        <v>12341</v>
      </c>
      <c r="G5" s="13">
        <v>8542303</v>
      </c>
    </row>
    <row r="6" spans="1:11" ht="13.9" x14ac:dyDescent="0.25">
      <c r="B6" s="11"/>
      <c r="C6" s="11"/>
      <c r="D6" s="11"/>
      <c r="E6" s="11"/>
      <c r="F6" s="11"/>
      <c r="G6" s="11"/>
    </row>
    <row r="7" spans="1:11" ht="13.9" x14ac:dyDescent="0.25">
      <c r="A7" s="1" t="s">
        <v>8</v>
      </c>
      <c r="B7" s="11">
        <v>0</v>
      </c>
      <c r="C7" s="11">
        <v>0</v>
      </c>
      <c r="D7" s="11">
        <v>663278</v>
      </c>
      <c r="E7" s="11">
        <v>0</v>
      </c>
      <c r="F7" s="11">
        <v>0</v>
      </c>
      <c r="G7" s="11">
        <v>663278</v>
      </c>
    </row>
    <row r="8" spans="1:11" ht="13.9" x14ac:dyDescent="0.25">
      <c r="A8" s="1" t="s">
        <v>9</v>
      </c>
      <c r="B8" s="11">
        <v>546957</v>
      </c>
      <c r="C8" s="11">
        <v>4970266</v>
      </c>
      <c r="D8" s="11">
        <v>0</v>
      </c>
      <c r="E8" s="11">
        <v>114655</v>
      </c>
      <c r="F8" s="11">
        <v>0</v>
      </c>
      <c r="G8" s="11">
        <v>5631878</v>
      </c>
    </row>
    <row r="9" spans="1:11" ht="13.9" x14ac:dyDescent="0.25">
      <c r="A9" s="1" t="s">
        <v>10</v>
      </c>
      <c r="B9" s="11">
        <v>591813</v>
      </c>
      <c r="C9" s="11">
        <v>916488</v>
      </c>
      <c r="D9" s="11">
        <v>207568</v>
      </c>
      <c r="E9" s="11">
        <v>118026</v>
      </c>
      <c r="F9" s="11">
        <v>5281</v>
      </c>
      <c r="G9" s="11">
        <v>1839176</v>
      </c>
    </row>
    <row r="10" spans="1:11" ht="13.9" x14ac:dyDescent="0.25">
      <c r="A10" s="2" t="s">
        <v>11</v>
      </c>
      <c r="B10" s="13">
        <v>1138770</v>
      </c>
      <c r="C10" s="13">
        <v>5886754</v>
      </c>
      <c r="D10" s="13">
        <v>870846</v>
      </c>
      <c r="E10" s="13">
        <v>232681</v>
      </c>
      <c r="F10" s="13">
        <v>5281</v>
      </c>
      <c r="G10" s="13">
        <v>8134332</v>
      </c>
    </row>
    <row r="11" spans="1:11" ht="13.9" x14ac:dyDescent="0.25">
      <c r="B11" s="11"/>
      <c r="C11" s="11"/>
      <c r="D11" s="11"/>
      <c r="E11" s="11"/>
      <c r="F11" s="11"/>
      <c r="G11" s="11"/>
    </row>
    <row r="12" spans="1:11" ht="13.9" x14ac:dyDescent="0.25">
      <c r="A12" s="14" t="s">
        <v>12</v>
      </c>
      <c r="B12" s="11">
        <v>61222</v>
      </c>
      <c r="C12" s="11">
        <v>264894</v>
      </c>
      <c r="D12" s="11">
        <v>50854</v>
      </c>
      <c r="E12" s="11">
        <v>23941</v>
      </c>
      <c r="F12" s="11">
        <v>7060</v>
      </c>
      <c r="G12" s="11">
        <v>407971</v>
      </c>
    </row>
    <row r="13" spans="1:11" ht="13.9" x14ac:dyDescent="0.25">
      <c r="A13" s="14" t="s">
        <v>13</v>
      </c>
      <c r="B13" s="11">
        <v>17142</v>
      </c>
      <c r="C13" s="11">
        <v>74170</v>
      </c>
      <c r="D13" s="11">
        <v>12714</v>
      </c>
      <c r="E13" s="11">
        <v>5253</v>
      </c>
      <c r="F13" s="11">
        <v>1906</v>
      </c>
      <c r="G13" s="11">
        <v>111185</v>
      </c>
    </row>
    <row r="14" spans="1:11" ht="13.9" x14ac:dyDescent="0.25">
      <c r="A14" s="14" t="s">
        <v>14</v>
      </c>
      <c r="B14" s="11">
        <v>44080</v>
      </c>
      <c r="C14" s="11">
        <v>190724</v>
      </c>
      <c r="D14" s="11">
        <v>38140</v>
      </c>
      <c r="E14" s="11">
        <v>18688</v>
      </c>
      <c r="F14" s="11">
        <v>5154</v>
      </c>
      <c r="G14" s="11">
        <v>296786</v>
      </c>
    </row>
    <row r="15" spans="1:11" ht="13.9" x14ac:dyDescent="0.25">
      <c r="A15" s="14"/>
      <c r="B15" s="11"/>
      <c r="C15" s="11"/>
      <c r="D15" s="11"/>
      <c r="E15" s="11"/>
      <c r="F15" s="11"/>
      <c r="G15" s="11"/>
    </row>
    <row r="16" spans="1:11" ht="13.9" x14ac:dyDescent="0.25">
      <c r="B16" s="11"/>
      <c r="C16" s="11"/>
      <c r="D16" s="11"/>
      <c r="E16" s="11"/>
      <c r="F16" s="11"/>
      <c r="G16" s="11"/>
    </row>
    <row r="17" spans="1:7" ht="13.9" x14ac:dyDescent="0.25">
      <c r="A17" s="110" t="s">
        <v>15</v>
      </c>
      <c r="B17" s="11"/>
      <c r="C17" s="11"/>
      <c r="D17" s="11"/>
      <c r="E17" s="11"/>
      <c r="F17" s="11"/>
      <c r="G17" s="11"/>
    </row>
    <row r="18" spans="1:7" ht="13.9" x14ac:dyDescent="0.25">
      <c r="A18" s="15" t="s">
        <v>16</v>
      </c>
      <c r="B18" s="11">
        <v>4750930</v>
      </c>
      <c r="C18" s="11">
        <v>2676133</v>
      </c>
      <c r="D18" s="11">
        <v>3268566</v>
      </c>
      <c r="E18" s="11">
        <v>1581999</v>
      </c>
      <c r="F18" s="11">
        <v>223861</v>
      </c>
      <c r="G18" s="11">
        <v>12501489</v>
      </c>
    </row>
    <row r="19" spans="1:7" ht="13.9" x14ac:dyDescent="0.25">
      <c r="A19" s="15" t="s">
        <v>17</v>
      </c>
      <c r="B19" s="11">
        <v>1776396</v>
      </c>
      <c r="C19" s="11">
        <v>0</v>
      </c>
      <c r="D19" s="11">
        <v>0</v>
      </c>
      <c r="E19" s="11">
        <v>0</v>
      </c>
      <c r="F19" s="11">
        <v>0</v>
      </c>
      <c r="G19" s="11">
        <v>1776396</v>
      </c>
    </row>
    <row r="20" spans="1:7" ht="13.9" x14ac:dyDescent="0.25">
      <c r="A20" s="16" t="s">
        <v>18</v>
      </c>
      <c r="B20" s="13">
        <v>6527326</v>
      </c>
      <c r="C20" s="13">
        <v>2676133</v>
      </c>
      <c r="D20" s="13">
        <v>3268566</v>
      </c>
      <c r="E20" s="13">
        <v>1581999</v>
      </c>
      <c r="F20" s="13">
        <v>223861</v>
      </c>
      <c r="G20" s="13">
        <v>14277885</v>
      </c>
    </row>
    <row r="21" spans="1:7" ht="13.9" x14ac:dyDescent="0.25">
      <c r="B21" s="11"/>
      <c r="C21" s="11"/>
      <c r="D21" s="11"/>
      <c r="E21" s="11"/>
      <c r="F21" s="11"/>
      <c r="G21" s="11"/>
    </row>
    <row r="22" spans="1:7" ht="13.9" x14ac:dyDescent="0.25">
      <c r="A22" s="15" t="s">
        <v>19</v>
      </c>
      <c r="B22" s="11">
        <v>0</v>
      </c>
      <c r="C22" s="11">
        <v>0</v>
      </c>
      <c r="D22" s="11">
        <v>2125125</v>
      </c>
      <c r="E22" s="11">
        <v>0</v>
      </c>
      <c r="F22" s="11">
        <v>0</v>
      </c>
      <c r="G22" s="11">
        <v>2125125</v>
      </c>
    </row>
    <row r="23" spans="1:7" ht="13.9" x14ac:dyDescent="0.25">
      <c r="A23" s="15" t="s">
        <v>20</v>
      </c>
      <c r="B23" s="11">
        <v>1776396</v>
      </c>
      <c r="C23" s="11">
        <v>0</v>
      </c>
      <c r="D23" s="11">
        <v>0</v>
      </c>
      <c r="E23" s="11">
        <v>0</v>
      </c>
      <c r="F23" s="11">
        <v>0</v>
      </c>
      <c r="G23" s="11">
        <v>1776396</v>
      </c>
    </row>
    <row r="24" spans="1:7" ht="13.9" x14ac:dyDescent="0.25">
      <c r="A24" s="17" t="s">
        <v>21</v>
      </c>
      <c r="B24" s="11">
        <v>4241142</v>
      </c>
      <c r="C24" s="11">
        <v>1019376</v>
      </c>
      <c r="D24" s="11">
        <v>0</v>
      </c>
      <c r="E24" s="11">
        <v>1397199</v>
      </c>
      <c r="F24" s="11">
        <v>0</v>
      </c>
      <c r="G24" s="11">
        <v>6657717</v>
      </c>
    </row>
    <row r="25" spans="1:7" ht="13.9" x14ac:dyDescent="0.25">
      <c r="A25" s="17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52235</v>
      </c>
      <c r="G25" s="11">
        <v>52235</v>
      </c>
    </row>
    <row r="26" spans="1:7" ht="13.9" x14ac:dyDescent="0.25">
      <c r="A26" s="2" t="s">
        <v>23</v>
      </c>
      <c r="B26" s="13">
        <v>6017538</v>
      </c>
      <c r="C26" s="13">
        <v>1019376</v>
      </c>
      <c r="D26" s="13">
        <v>2125125</v>
      </c>
      <c r="E26" s="13">
        <v>1397199</v>
      </c>
      <c r="F26" s="13">
        <v>52235</v>
      </c>
      <c r="G26" s="13">
        <v>10611473</v>
      </c>
    </row>
    <row r="27" spans="1:7" ht="13.9" x14ac:dyDescent="0.25">
      <c r="A27" s="2"/>
      <c r="B27" s="11"/>
      <c r="C27" s="11"/>
      <c r="D27" s="11"/>
      <c r="E27" s="11"/>
      <c r="F27" s="11"/>
      <c r="G27" s="11"/>
    </row>
    <row r="28" spans="1:7" ht="13.9" x14ac:dyDescent="0.25">
      <c r="A28" s="2" t="s">
        <v>24</v>
      </c>
      <c r="B28" s="13">
        <v>509788</v>
      </c>
      <c r="C28" s="13">
        <v>1656757</v>
      </c>
      <c r="D28" s="13">
        <v>1143441</v>
      </c>
      <c r="E28" s="13">
        <v>184799</v>
      </c>
      <c r="F28" s="13">
        <v>171626</v>
      </c>
      <c r="G28" s="13">
        <v>3666411</v>
      </c>
    </row>
    <row r="29" spans="1:7" ht="13.9" x14ac:dyDescent="0.25">
      <c r="A29" s="2" t="s">
        <v>44</v>
      </c>
      <c r="B29" s="18">
        <v>4.0452225225660081</v>
      </c>
      <c r="C29" s="18">
        <v>6.475227402414335</v>
      </c>
      <c r="D29" s="18">
        <v>4.0000005366983613</v>
      </c>
      <c r="E29" s="18"/>
      <c r="F29" s="18"/>
      <c r="G29" s="18"/>
    </row>
    <row r="30" spans="1:7" x14ac:dyDescent="0.25">
      <c r="A30" s="16" t="s">
        <v>25</v>
      </c>
      <c r="B30" s="13">
        <v>6527326</v>
      </c>
      <c r="C30" s="13">
        <v>2676133</v>
      </c>
      <c r="D30" s="13">
        <v>3268566</v>
      </c>
      <c r="E30" s="13">
        <v>1581999</v>
      </c>
      <c r="F30" s="13">
        <v>223861</v>
      </c>
      <c r="G30" s="13">
        <v>14277885</v>
      </c>
    </row>
    <row r="31" spans="1:7" x14ac:dyDescent="0.25">
      <c r="A31" s="16"/>
      <c r="B31" s="13"/>
      <c r="C31" s="13"/>
      <c r="D31" s="13"/>
      <c r="E31" s="13"/>
      <c r="F31" s="13"/>
      <c r="G31" s="13"/>
    </row>
    <row r="32" spans="1:7" x14ac:dyDescent="0.25">
      <c r="A32" s="2" t="s">
        <v>26</v>
      </c>
      <c r="B32" s="13"/>
      <c r="C32" s="13"/>
      <c r="D32" s="13"/>
      <c r="E32" s="13"/>
      <c r="F32" s="13"/>
      <c r="G32" s="13"/>
    </row>
    <row r="33" spans="1:7" x14ac:dyDescent="0.25">
      <c r="A33" s="1" t="s">
        <v>27</v>
      </c>
      <c r="B33" s="11">
        <v>-5832</v>
      </c>
      <c r="C33" s="11">
        <v>0</v>
      </c>
      <c r="D33" s="11">
        <v>0</v>
      </c>
      <c r="E33" s="11">
        <v>0</v>
      </c>
      <c r="F33" s="11">
        <v>5832</v>
      </c>
      <c r="G33" s="11">
        <v>0</v>
      </c>
    </row>
    <row r="34" spans="1:7" x14ac:dyDescent="0.25">
      <c r="B34" s="11"/>
      <c r="C34" s="11"/>
      <c r="D34" s="11"/>
      <c r="E34" s="11"/>
      <c r="F34" s="11"/>
      <c r="G34" s="11"/>
    </row>
    <row r="35" spans="1:7" x14ac:dyDescent="0.25">
      <c r="A35" s="110" t="s">
        <v>28</v>
      </c>
      <c r="B35" s="11"/>
      <c r="C35" s="11"/>
      <c r="D35" s="11"/>
      <c r="E35" s="11"/>
      <c r="F35" s="11"/>
      <c r="G35" s="11"/>
    </row>
    <row r="36" spans="1:7" x14ac:dyDescent="0.25">
      <c r="A36" s="15" t="s">
        <v>39</v>
      </c>
      <c r="B36" s="11">
        <v>433338</v>
      </c>
      <c r="C36" s="11">
        <v>1740822</v>
      </c>
      <c r="D36" s="11">
        <v>973777</v>
      </c>
      <c r="E36" s="11">
        <v>170109</v>
      </c>
      <c r="F36" s="11">
        <v>18580</v>
      </c>
      <c r="G36" s="11">
        <v>3336626</v>
      </c>
    </row>
    <row r="37" spans="1:7" x14ac:dyDescent="0.25">
      <c r="A37" s="15" t="s">
        <v>43</v>
      </c>
      <c r="B37" s="11">
        <v>74238</v>
      </c>
      <c r="C37" s="11">
        <v>187299</v>
      </c>
      <c r="D37" s="11">
        <v>216439</v>
      </c>
      <c r="E37" s="11">
        <v>63810</v>
      </c>
      <c r="F37" s="11">
        <v>159567</v>
      </c>
      <c r="G37" s="11">
        <v>701353</v>
      </c>
    </row>
    <row r="38" spans="1:7" x14ac:dyDescent="0.25">
      <c r="A38" s="16" t="s">
        <v>205</v>
      </c>
      <c r="B38" s="13">
        <v>507576</v>
      </c>
      <c r="C38" s="13">
        <v>1928121</v>
      </c>
      <c r="D38" s="13">
        <v>1190216</v>
      </c>
      <c r="E38" s="13">
        <v>233919</v>
      </c>
      <c r="F38" s="13">
        <v>178147</v>
      </c>
      <c r="G38" s="13">
        <v>4037979</v>
      </c>
    </row>
    <row r="39" spans="1:7" x14ac:dyDescent="0.25">
      <c r="B39" s="19"/>
      <c r="C39" s="19"/>
      <c r="D39" s="19"/>
      <c r="E39" s="19"/>
      <c r="F39" s="19"/>
      <c r="G39" s="19"/>
    </row>
    <row r="41" spans="1:7" x14ac:dyDescent="0.25">
      <c r="A41" s="17" t="s">
        <v>29</v>
      </c>
    </row>
    <row r="42" spans="1:7" x14ac:dyDescent="0.25">
      <c r="A42" s="1" t="s">
        <v>45</v>
      </c>
    </row>
    <row r="43" spans="1:7" x14ac:dyDescent="0.25">
      <c r="A43" s="1" t="s">
        <v>119</v>
      </c>
    </row>
    <row r="46" spans="1:7" x14ac:dyDescent="0.25">
      <c r="A46" s="20"/>
    </row>
    <row r="47" spans="1:7" x14ac:dyDescent="0.25">
      <c r="A47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A70988-7D8B-42D8-BB83-15850E4F19A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e64e702c-48b0-48cc-a676-0c91bf018d0c"/>
    <ds:schemaRef ds:uri="http://purl.org/dc/dcmitype/"/>
    <ds:schemaRef ds:uri="http://schemas.openxmlformats.org/package/2006/metadata/core-properties"/>
    <ds:schemaRef ds:uri="9fc96dec-0070-4bf4-82b8-f1fc5f47509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Exam Questions --&gt;</vt:lpstr>
      <vt:lpstr>Q2(a)(cash flow)</vt:lpstr>
      <vt:lpstr>Q2(a)(rank)</vt:lpstr>
      <vt:lpstr>Q6(a)(i)(ii)</vt:lpstr>
      <vt:lpstr>Q6(b)(i)(ii)(iii)</vt:lpstr>
      <vt:lpstr>Case Study Exhibits --&gt;</vt:lpstr>
      <vt:lpstr>Big Ben Inc St 1.5 </vt:lpstr>
      <vt:lpstr>Big Ben BS 1.5</vt:lpstr>
      <vt:lpstr>Lyon Sect 2.11</vt:lpstr>
      <vt:lpstr>Pryde 6.9 PersAuto</vt:lpstr>
      <vt:lpstr>Pryde 6.9 PersProp</vt:lpstr>
      <vt:lpstr>Pryde 6.9 Commercial</vt:lpstr>
      <vt:lpstr>Pryde 6.9 WorkComp</vt:lpstr>
      <vt:lpstr>Pryde 6.9 Corp</vt:lpstr>
      <vt:lpstr>Pryde 6.9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2019-04-11T00:37:29Z</cp:lastPrinted>
  <dcterms:created xsi:type="dcterms:W3CDTF">2017-02-06T22:20:22Z</dcterms:created>
  <dcterms:modified xsi:type="dcterms:W3CDTF">2022-10-04T21:14:26Z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